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5" firstSheet="10" activeTab="12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<sst xmlns="http://schemas.openxmlformats.org/spreadsheetml/2006/main" count="1754" uniqueCount="655">
  <si>
    <t>TABELA NR 1</t>
  </si>
  <si>
    <t>Dział</t>
  </si>
  <si>
    <t>§</t>
  </si>
  <si>
    <t>Wyszczególnienie</t>
  </si>
  <si>
    <t>Plan po zmianach</t>
  </si>
  <si>
    <t>Wykonanie</t>
  </si>
  <si>
    <t>%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</si>
  <si>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</si>
  <si>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</si>
  <si>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</si>
  <si>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</si>
  <si>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 zleconych gminie (związkom gmin) ustawami</t>
  </si>
  <si>
    <t>Transport i łączność</t>
  </si>
  <si>
    <t>Lokalny transport zbiorowy</t>
  </si>
  <si>
    <t>0830</t>
  </si>
  <si>
    <t xml:space="preserve">Wpływy z usług </t>
  </si>
  <si>
    <t>0920</t>
  </si>
  <si>
    <t>Pozostałe odsetki</t>
  </si>
  <si>
    <t>-</t>
  </si>
  <si>
    <t>Dotacje celowe otrzymane z gminy na zadania bieżące realizowane na podstawie porozumień (umów) między jednostkami samorządu terytorialnego</t>
  </si>
  <si>
    <t>Drogi publiczne gminne</t>
  </si>
  <si>
    <t>Turystyka</t>
  </si>
  <si>
    <t>Gospodarka mieszkaniowa</t>
  </si>
  <si>
    <t>Zakłady gospodarki mieszkaniowej</t>
  </si>
  <si>
    <t>Gospodarka gruntami i nieruchomościami</t>
  </si>
  <si>
    <t>0470</t>
  </si>
  <si>
    <t>Wpływy z opłat  za zarząd, użytkowanie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</si>
  <si>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</si>
  <si>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</si>
  <si>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</si>
  <si>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</si>
  <si>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</si>
  <si>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</si>
  <si>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</si>
  <si>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</si>
  <si>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</si>
  <si>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</si>
  <si>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</si>
  <si>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</si>
  <si>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</si>
  <si>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</si>
  <si>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</si>
  <si>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</si>
  <si>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</si>
  <si>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</si>
  <si>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</si>
  <si>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</si>
  <si>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</si>
  <si>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</si>
  <si>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</si>
  <si>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0570</t>
  </si>
  <si>
    <t>Grzywny , mandaty i inne kary pieniężne od ludności</t>
  </si>
  <si>
    <t>Pozostałe dochody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</si>
  <si>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</si>
  <si>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</si>
  <si>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</si>
  <si>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</si>
  <si>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</si>
  <si>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</si>
  <si>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</si>
  <si>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</si>
  <si>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</si>
  <si>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</si>
  <si>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</si>
  <si>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</si>
  <si>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</si>
  <si>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</si>
  <si>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</si>
  <si>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</si>
  <si>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</si>
  <si>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</si>
  <si>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</si>
  <si>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</si>
  <si>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</si>
  <si>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</si>
  <si>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</si>
  <si>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</si>
  <si>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</si>
  <si>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</si>
  <si>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</si>
  <si>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</si>
  <si>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</si>
  <si>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na podstawie odrębnych ustaw</t>
  </si>
  <si>
    <t>0590</t>
  </si>
  <si>
    <t>Wpływy z opłat za koncesje i licencje</t>
  </si>
  <si>
    <t xml:space="preserve">Pozostałe odsetki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</si>
  <si>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</si>
  <si>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</si>
  <si>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</si>
  <si>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</si>
  <si>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</si>
  <si>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</si>
  <si>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</si>
  <si>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</si>
  <si>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</si>
  <si>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Oświata i wychowanie</t>
  </si>
  <si>
    <t>Szkoły podstawowe</t>
  </si>
  <si>
    <t>Dotacje celowe otrzymane z budżetu państwa na realizację własnych zadań bieżących gmin (związków gmin)</t>
  </si>
  <si>
    <t>Gimnazja</t>
  </si>
  <si>
    <t>Pomoc społeczna</t>
  </si>
  <si>
    <t>Ośrodki wsparcia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</si>
  <si>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</si>
  <si>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</si>
  <si>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</si>
  <si>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</si>
  <si>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</si>
  <si>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</si>
  <si>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</si>
  <si>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Instytucje kultury fizycznej</t>
  </si>
  <si>
    <t>Ogółem</t>
  </si>
  <si>
    <t>TABELA NR 2</t>
  </si>
  <si>
    <t>Lp.</t>
  </si>
  <si>
    <t>wyk.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</si>
  <si>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</si>
  <si>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</si>
  <si>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</si>
  <si>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</si>
  <si>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</si>
  <si>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</si>
  <si>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</si>
  <si>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</si>
  <si>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</si>
  <si>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leśny</t>
  </si>
  <si>
    <t>d</t>
  </si>
  <si>
    <t>podatek od środków transportowych</t>
  </si>
  <si>
    <t>e</t>
  </si>
  <si>
    <t>podatek opłacany w formie karty podatkowej</t>
  </si>
  <si>
    <t>f</t>
  </si>
  <si>
    <t>g</t>
  </si>
  <si>
    <t>podatek od spadków i darowizn</t>
  </si>
  <si>
    <t>h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</si>
  <si>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</si>
  <si>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</si>
  <si>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</si>
  <si>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</si>
  <si>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</si>
  <si>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pozostałe opłaty</t>
  </si>
  <si>
    <t>DOCHODY Z MAJĄTKU GMINY</t>
  </si>
  <si>
    <t>dochody z najmu i dzierżawy składników majątkowych</t>
  </si>
  <si>
    <t>wpływy ze sprzedaży mienia komunalnego</t>
  </si>
  <si>
    <t>wpływy z przekształcenia prawa użytkowania wieczystego w prawo własności</t>
  </si>
  <si>
    <t>UDZIAŁY W DOCHODACH STANOWIĄCYCH DOCHÓD BUDŻETU PAŃSTWA</t>
  </si>
  <si>
    <t>POZOSTAŁE  DOCHODY</t>
  </si>
  <si>
    <t xml:space="preserve">wpływy z usług </t>
  </si>
  <si>
    <t>różne dochody</t>
  </si>
  <si>
    <t>odsetki</t>
  </si>
  <si>
    <t>dochody związane z realizacją zadań z zakresu administracji rządowej oraz innych zadań zleconych ustawami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</si>
  <si>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</si>
  <si>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</si>
  <si>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</si>
  <si>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</si>
  <si>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</si>
  <si>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</si>
  <si>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otrzymane z funduszy celowych</t>
  </si>
  <si>
    <t>III</t>
  </si>
  <si>
    <t>część oświatowa</t>
  </si>
  <si>
    <t>IV</t>
  </si>
  <si>
    <t>TABELA NR 3</t>
  </si>
  <si>
    <t>Rozdz.</t>
  </si>
  <si>
    <t>Nazwa</t>
  </si>
  <si>
    <t>% wyk.</t>
  </si>
  <si>
    <t>01030</t>
  </si>
  <si>
    <t>Izby rolnicze</t>
  </si>
  <si>
    <t>Zadania w zakresie upowszechniania turystyki</t>
  </si>
  <si>
    <t xml:space="preserve">Gospodarka gruntami i nieruchomościami </t>
  </si>
  <si>
    <t>Plany zagospodarowania przestrzennego</t>
  </si>
  <si>
    <t>Opracowania geodezyjne i kartograficzne</t>
  </si>
  <si>
    <t>Rady gmin (miast i miast na prawach powiatu)</t>
  </si>
  <si>
    <t>Ochotnicze straże pożarne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</si>
  <si>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</si>
  <si>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</si>
  <si>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</si>
  <si>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</si>
  <si>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</si>
  <si>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</si>
  <si>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</si>
  <si>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</si>
  <si>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</si>
  <si>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</si>
  <si>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</si>
  <si>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</si>
  <si>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</si>
  <si>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</si>
  <si>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Pozostałe zadania w zakresie polityki społecznej</t>
  </si>
  <si>
    <t>Żłobki</t>
  </si>
  <si>
    <t>Świetlice szkolne</t>
  </si>
  <si>
    <t>Kolonie i obozy oraz inne formy wypoczynku dzieci i młodzieży szkolnej, a także szkolenia młodzieży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</si>
  <si>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</si>
  <si>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</si>
  <si>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</si>
  <si>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</si>
  <si>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</si>
  <si>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</si>
  <si>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</si>
  <si>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</si>
  <si>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</si>
  <si>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</si>
  <si>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</si>
  <si>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</si>
  <si>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>Ogółem wydatki</t>
  </si>
  <si>
    <t>Tabela Nr 4</t>
  </si>
  <si>
    <t>P l a n  po zmianach</t>
  </si>
  <si>
    <t>W y k o n a n i e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</si>
  <si>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</si>
  <si>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</si>
  <si>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</si>
  <si>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</si>
  <si>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</si>
  <si>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</si>
  <si>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</si>
  <si>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</si>
  <si>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>2.</t>
  </si>
  <si>
    <t>bieżące</t>
  </si>
  <si>
    <t>dotacje</t>
  </si>
  <si>
    <t>wydatki na obsługę długu</t>
  </si>
  <si>
    <t>Wynik</t>
  </si>
  <si>
    <t>PRZYCHODY OGÓŁEM</t>
  </si>
  <si>
    <t>kredyty i pożyczki</t>
  </si>
  <si>
    <t xml:space="preserve">inne źródła </t>
  </si>
  <si>
    <t>ROZCHODY</t>
  </si>
  <si>
    <t>spłaty kredytów i pożyczek</t>
  </si>
  <si>
    <t>INFORMACJA O NADWYŻCE/DEFICYCIE</t>
  </si>
  <si>
    <t>TABELA NR 5</t>
  </si>
  <si>
    <t>DOCHODY</t>
  </si>
  <si>
    <t>WYDATKI</t>
  </si>
  <si>
    <t>1)</t>
  </si>
  <si>
    <t>Wydatki bieżące</t>
  </si>
  <si>
    <t>2)</t>
  </si>
  <si>
    <t>Wydatki majątkowe</t>
  </si>
  <si>
    <t>3.</t>
  </si>
  <si>
    <t>NADWYŻKA/DEFICYT</t>
  </si>
  <si>
    <t xml:space="preserve">4. </t>
  </si>
  <si>
    <t>FINANSOWANIE</t>
  </si>
  <si>
    <t>Przychody ogółem</t>
  </si>
  <si>
    <t>a)</t>
  </si>
  <si>
    <t>b)</t>
  </si>
  <si>
    <t>inne źródła</t>
  </si>
  <si>
    <t>Rozchody ogółem</t>
  </si>
  <si>
    <t>REALIZACJA PLANU PRZYCHODÓW I ROZCHODÓW BUDŻETU</t>
  </si>
  <si>
    <t xml:space="preserve">Plan </t>
  </si>
  <si>
    <t>PRZYCHODY</t>
  </si>
  <si>
    <t>kredyt długoterminowy</t>
  </si>
  <si>
    <t>spłata kredytów i pożyczek</t>
  </si>
  <si>
    <t>3)</t>
  </si>
  <si>
    <t>4)</t>
  </si>
  <si>
    <t>WSSE “INWEST-PARK” pożyczka na finansowanie budowy infrastruktury technicznej w Podstrefie Świdnica</t>
  </si>
  <si>
    <t>INFORMACJA O REALIZACJI WYDATKÓW INWESTYCYJNYCH</t>
  </si>
  <si>
    <t>TABELA NR 7</t>
  </si>
  <si>
    <t>Nazwa zadania</t>
  </si>
  <si>
    <t xml:space="preserve">Wykonanie </t>
  </si>
  <si>
    <t>INWESTYCJE</t>
  </si>
  <si>
    <t>INFORMACJA Z WYKONANIA PLANÓW FINANSOWYCH ZADAŃ Z ZAKRESU ADMINISTRACJI</t>
  </si>
  <si>
    <t>RZĄDOWEJ ORAZ INNYCH ZADAŃ ZLECONYCH USTAWAMI</t>
  </si>
  <si>
    <t>TABELA NR 8</t>
  </si>
  <si>
    <t>Dotacje</t>
  </si>
  <si>
    <t>Rozdział</t>
  </si>
  <si>
    <t xml:space="preserve">Wyszczególnienie </t>
  </si>
  <si>
    <t xml:space="preserve">Rolnictwo i łowiectwo </t>
  </si>
  <si>
    <t>Dotacje celowe otrzymane  z budżetu państwa na realizację zadań bieżących z zakresu administracji rządowej oraz innych zadań zleconych gminie (związkom gmin) ustawami</t>
  </si>
  <si>
    <t>Urzędy naczelnych organów władzy państwowej, kontroli i ochrony prawa</t>
  </si>
  <si>
    <t>OGÓŁEM</t>
  </si>
  <si>
    <t>Wydatki</t>
  </si>
  <si>
    <t>Plan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</si>
  <si>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</si>
  <si>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</si>
  <si>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</si>
  <si>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</si>
  <si>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</si>
  <si>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</si>
  <si>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</si>
  <si>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</si>
  <si>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</si>
  <si>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</si>
  <si>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Świadczenia społeczne</t>
  </si>
  <si>
    <t xml:space="preserve">Składki na ubezpieczenia zdrowotne </t>
  </si>
  <si>
    <t>TABELA NR 9</t>
  </si>
  <si>
    <t>Przychody</t>
  </si>
  <si>
    <t xml:space="preserve">dotacje </t>
  </si>
  <si>
    <t>z budżetu</t>
  </si>
  <si>
    <t>Stan środków obrotowych na początku okresu</t>
  </si>
  <si>
    <t>sprawozdawczego</t>
  </si>
  <si>
    <t>ogółem</t>
  </si>
  <si>
    <t>podatek dochodowy od osób prawnych</t>
  </si>
  <si>
    <t>Stan środków obrotowych na koniec okresu</t>
  </si>
  <si>
    <t xml:space="preserve">  WYKONANIE PLANU DOCHODÓW I WYDATKÓW</t>
  </si>
  <si>
    <t>Dochody</t>
  </si>
  <si>
    <t xml:space="preserve">    WYKAZ JEDNOSTEK BUDŻETOWYCH, KTÓRE UTWORZYŁY </t>
  </si>
  <si>
    <t xml:space="preserve">                                   I WYDATKI</t>
  </si>
  <si>
    <t>TABELA NR 11</t>
  </si>
  <si>
    <t>Jednostka budżetowa</t>
  </si>
  <si>
    <t xml:space="preserve">              Przychody</t>
  </si>
  <si>
    <t xml:space="preserve">              Wydatki</t>
  </si>
  <si>
    <t>Szkoła Podstawowa Nr 1</t>
  </si>
  <si>
    <t>Szkoła Podstawowa Nr 4</t>
  </si>
  <si>
    <t>Szkoła Podstawowa Nr 6</t>
  </si>
  <si>
    <t>Szkoła Podstawowa Nr 8</t>
  </si>
  <si>
    <t>Szkoła Podstawowa Nr 315</t>
  </si>
  <si>
    <t>Gimnazjum Nr 1</t>
  </si>
  <si>
    <t>Gimnazjum Nr 2</t>
  </si>
  <si>
    <t>Gimnazjum Nr 3</t>
  </si>
  <si>
    <t>Gimnazjum Nr 4</t>
  </si>
  <si>
    <t>Młodzieżowy Dom Kultury</t>
  </si>
  <si>
    <t>TABELA NR 12</t>
  </si>
  <si>
    <t>Promocja jednostek samorządu terytorialnego</t>
  </si>
  <si>
    <t>Opłata od posiadania psów</t>
  </si>
  <si>
    <t>opłata od posiadania psów</t>
  </si>
  <si>
    <t>Komendy wojewódzkie Policji</t>
  </si>
  <si>
    <t xml:space="preserve">Gospodarka komunalna i ochrona środowiska </t>
  </si>
  <si>
    <t>Wpływy i wydatki związane z gromadzeniem środków  z opłat produktowych</t>
  </si>
  <si>
    <t>0400</t>
  </si>
  <si>
    <t>Wpływy z opłaty produktowej</t>
  </si>
  <si>
    <t>udziały we wpływach z podatku dochodowego od osób prawnych</t>
  </si>
  <si>
    <t>udziały we wpływach z podatku dochodowego od osób fizycznych</t>
  </si>
  <si>
    <t xml:space="preserve">                              TABELA NR 6</t>
  </si>
  <si>
    <t xml:space="preserve">wynagrodzenia bezosobowe </t>
  </si>
  <si>
    <t>Szkoła Podstawowa Nr 105</t>
  </si>
  <si>
    <t xml:space="preserve">Zestawienie rzeczowo-finansowe remontów bieżących </t>
  </si>
  <si>
    <t>Branża robót</t>
  </si>
  <si>
    <t>w szt.</t>
  </si>
  <si>
    <t xml:space="preserve">Wartość </t>
  </si>
  <si>
    <t>Ilość</t>
  </si>
  <si>
    <t xml:space="preserve">      Wykonanie </t>
  </si>
  <si>
    <t>TABELA NR 10</t>
  </si>
  <si>
    <t>Roboty dekarskie</t>
  </si>
  <si>
    <t>Roboty ogólnobudowlane</t>
  </si>
  <si>
    <t>Roboty zduńskie</t>
  </si>
  <si>
    <t>Roboty stolarskie</t>
  </si>
  <si>
    <t>Roboty elektryczne</t>
  </si>
  <si>
    <t>Roboty hydrauliczne</t>
  </si>
  <si>
    <t>Roboty awaryjne</t>
  </si>
  <si>
    <t>Roboty inne - dokumentacja, próby szczelności gazu, opinie kominiarskie, przeglądy, podkłady geodezyjne, zabezpieczenie lokali</t>
  </si>
  <si>
    <t>Fundusz remontowy Wspólnot Mieszkaniowych:</t>
  </si>
  <si>
    <t>w zarządzie MZN</t>
  </si>
  <si>
    <t>w obcym zarządzie</t>
  </si>
  <si>
    <t>Roboty inne, w tym:</t>
  </si>
  <si>
    <t>konserwacja centrali telefonicznej</t>
  </si>
  <si>
    <t>konserwacja sprzętu biurowego</t>
  </si>
  <si>
    <t>konserwacja anten i dźwigów</t>
  </si>
  <si>
    <t>0580</t>
  </si>
  <si>
    <t>wpływy ze sprzedaży składników majątkowych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</si>
  <si>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</si>
  <si>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</si>
  <si>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grzywny i kary pieniężne od osób prawnych i innych jednostek organizacyjnych</t>
  </si>
  <si>
    <t>Grzywny i inne kary pieniężne od osób prawnych i innych jednostek organizacyjnych</t>
  </si>
  <si>
    <t>POZOSTAŁE DOCHODY</t>
  </si>
  <si>
    <t>na programy finansowane z udziałem środków UE</t>
  </si>
  <si>
    <t>z tytułu pomocy udzielanej między jednostkami samorządu terytorielnego</t>
  </si>
  <si>
    <t>Dotacje celowe w ramach programów finansowanych z udziałem środków europejskich oraz środków, o których mowa w art.5 ust. 1 pkt 3 oraz ust.3 pkt 5 i 6 ustawy, lub płatności w ramach budżetu środków europejskich</t>
  </si>
  <si>
    <t>Zasiłki stałe</t>
  </si>
  <si>
    <t>wydatki bieżące</t>
  </si>
  <si>
    <t>wynagrodzenia i składki</t>
  </si>
  <si>
    <t>dotacje na zadania bieżące</t>
  </si>
  <si>
    <t>świadczenia na rzecz osób fizycznych</t>
  </si>
  <si>
    <t>wydatki majątkowe</t>
  </si>
  <si>
    <t>inwestycje</t>
  </si>
  <si>
    <t>zakup i objęcie akcji i udziałów</t>
  </si>
  <si>
    <t>obsługa długu</t>
  </si>
  <si>
    <t>Wpływy i wydatki związane z gromadzeniem środków z opłat i kar za korzystanie ze środowiska</t>
  </si>
  <si>
    <t xml:space="preserve">Plan  po zmianach </t>
  </si>
  <si>
    <t>związane z realizacją zadań statutowych</t>
  </si>
  <si>
    <t>Dochody bieżące</t>
  </si>
  <si>
    <t>Dochody majątkowe</t>
  </si>
  <si>
    <t>PeKaO S.A. O/Świdnica kredyt na finansowanie planowanego deficytu i spłaty wcześniej zaciągniętych zobowiązań</t>
  </si>
  <si>
    <t>ZAKUPY INWESTYCYJNE</t>
  </si>
  <si>
    <t>DOTACJE NA INWESTYCJE</t>
  </si>
  <si>
    <t xml:space="preserve">dochody z opłat za zarząd, użytkowanie i użytkowanie wieczyste nieruchomości </t>
  </si>
  <si>
    <t>0960</t>
  </si>
  <si>
    <t>Otrzymane spadki, zapisy i darowizny w postaci pieniężnej</t>
  </si>
  <si>
    <t>Obrona narodowa</t>
  </si>
  <si>
    <t>Pozostałe wydatki obronne</t>
  </si>
  <si>
    <t>0870</t>
  </si>
  <si>
    <t>Wpływy ze sprzedaży składników majątkowych</t>
  </si>
  <si>
    <t>Straż  gminna (miejska)</t>
  </si>
  <si>
    <t>Straż gminna (miejska)</t>
  </si>
  <si>
    <t>Jednostki specjalistycznego poradnictwa, mieszkania chronione i ośrodki interwencji kryzysowej</t>
  </si>
  <si>
    <t xml:space="preserve"> </t>
  </si>
  <si>
    <t>Remonty bieżące, w tym:</t>
  </si>
  <si>
    <t>konserwacja alarmów domów handlowych</t>
  </si>
  <si>
    <t xml:space="preserve">    ZAKŁADU BUDŻETOWEGO- MIEJSKIEGO ZARZĄDU NIERUCHOMOŚCI</t>
  </si>
  <si>
    <t>RACHUNKU DOCHODÓW WYDZIELONYCH JEDNOSTEK OŚWIATOWYCH</t>
  </si>
  <si>
    <t xml:space="preserve">   RACHUNEK DOCHODÓW WYDZIELONYCH ORAZ ICH PRZYCHODY</t>
  </si>
  <si>
    <t>0840</t>
  </si>
  <si>
    <t>Wpływy ze sprzedaży wyrobów</t>
  </si>
  <si>
    <t xml:space="preserve">2. </t>
  </si>
  <si>
    <t>BGK O/Wrocław kredyt na finansowanie planowanego deficytu i spłaty wcześniej zaciągniętych zobowiązań</t>
  </si>
  <si>
    <t>Razem</t>
  </si>
  <si>
    <t>% wyk</t>
  </si>
  <si>
    <t>Stan środków pieniężnych na początek okresu</t>
  </si>
  <si>
    <t>Wpłata do budżeu pozostałości środków finansowych gromadzonych na wydzielonym rachunku jednostki budżetowej</t>
  </si>
  <si>
    <t>Inne formy pomocy dla uczniów</t>
  </si>
  <si>
    <t xml:space="preserve">Zakup pomocy naukowych, dydaktycznych i książek </t>
  </si>
  <si>
    <t>Zakup środków żywności</t>
  </si>
  <si>
    <t>Przedszkole Miejskie Nr 1</t>
  </si>
  <si>
    <t>Przedszkole Miejskie Nr 3</t>
  </si>
  <si>
    <t>Przedszkole Miejskie Nr 4</t>
  </si>
  <si>
    <t>Przedszkole Miejskie Nr 6</t>
  </si>
  <si>
    <t>Przedszkole Miejskie Nr 14</t>
  </si>
  <si>
    <t>Przedszkole Miejskie Nr 15</t>
  </si>
  <si>
    <t>Miejskie Przedszkole Integracyjne Nr 16</t>
  </si>
  <si>
    <t>Koszty</t>
  </si>
  <si>
    <t xml:space="preserve">Plan wg uchwały budżetowej </t>
  </si>
  <si>
    <t>pozostałe</t>
  </si>
  <si>
    <t>Rodziny zastępcze</t>
  </si>
  <si>
    <t>Drogi publiczne wojewódzkie</t>
  </si>
  <si>
    <t>Budowa platformy cyfrowej w Mieście Świdnica</t>
  </si>
  <si>
    <t>Przebudowa oświetlenia ulicznego wraz ze sterowaniem w celu poprawy efektywności energetycznej</t>
  </si>
  <si>
    <t>Zakup sprzętu komputerowego i oprogramowania</t>
  </si>
  <si>
    <t>Likwidacja obszarów wykluczenia informacyjnego i budowa Dolnośląskiej Sieci Szkieletowej</t>
  </si>
  <si>
    <t>Dofinansowanie zadań służących ochronie środowiska i gospodarce wodnej</t>
  </si>
  <si>
    <t>Wynagrodzenia bezosobowe</t>
  </si>
  <si>
    <t>SUBWENCJE</t>
  </si>
  <si>
    <t>Kultura fizyczna</t>
  </si>
  <si>
    <t>Pomoc dla repatriantów</t>
  </si>
  <si>
    <t>Infrastruktura telekomunikacyjna</t>
  </si>
  <si>
    <t>dochody ze zbycia praw majątkowych</t>
  </si>
  <si>
    <t>Zakup eksponatów muzealnych</t>
  </si>
  <si>
    <t>Rekompensaty utraconych dochodów w podatkach i opłatach lokalnych</t>
  </si>
  <si>
    <t>PKO BP kredyt na finansowanie planowanego deficytu i spłaty wcześniej zaciągniętych zobowiązań</t>
  </si>
  <si>
    <t>grzywny , mandaty i inne kary pieniężne</t>
  </si>
  <si>
    <t xml:space="preserve">     WYKONANIE PLANU PRZYCHODÓW I KOSZTÓW</t>
  </si>
  <si>
    <t>Dotacje otrzymane z państwowych funduszy celowych na realizację zadań bieżących jednostek sektora finansów publicznych</t>
  </si>
  <si>
    <t>pozyskane z innych źródeł</t>
  </si>
  <si>
    <t>Drogi publiczne powiatów</t>
  </si>
  <si>
    <t>związane z realizacją zadań   statutowych</t>
  </si>
  <si>
    <t>dotacje na zadania inwestycyjne</t>
  </si>
  <si>
    <t xml:space="preserve">Inne formy wychowania przedszkolnego </t>
  </si>
  <si>
    <t>Placówki opiekuńczo - wychowawcze</t>
  </si>
  <si>
    <t>Kultura fizyczna i sport</t>
  </si>
  <si>
    <t>Zadania w zakresie kultury fizycznej i sportu</t>
  </si>
  <si>
    <t>Budowa ul. Kliczkowskiej w Świdnicy - etap I</t>
  </si>
  <si>
    <t>Zagospodarowanie terenu zaplecza cmentarza wojennego przy ul. Waleriana Łukasińskiego - etap II</t>
  </si>
  <si>
    <t>Wymiana instalacji elektrycznej i lamp oświetleniowych w SP 6</t>
  </si>
  <si>
    <t>Rewaloryzacja parku Centralnego</t>
  </si>
  <si>
    <t>Budowa oświetlenia na osiedlu Zarzecze</t>
  </si>
  <si>
    <t>Modernizacja oświetlenia ul. Jana Riedla</t>
  </si>
  <si>
    <t>Zagospodarowanie rejonu ul. Bystrzycka-Westerplatte w Świdnicy - etap I</t>
  </si>
  <si>
    <t>Zakup gruntów</t>
  </si>
  <si>
    <t>Zakup sprzętów wyposażenia Komendy Powiatowej Policji w ramach modernizacji budynku</t>
  </si>
  <si>
    <t>Budowa Powiatowego Pogotowia Ratunkowego w Świdnicy</t>
  </si>
  <si>
    <t>Różne wydatki na rzecz osób fizycznych</t>
  </si>
  <si>
    <t xml:space="preserve">Wynagrodzenia bezosobowe </t>
  </si>
  <si>
    <t>Opłaty z tytułu zakupu usług telekomunikacyjnych</t>
  </si>
  <si>
    <t>Zakup pomocy naukowych, dydaktycznych i książek</t>
  </si>
  <si>
    <t>Dotacja celowa z budżetu na finansowanie lub dofinansowanie zadań zleconych do realizacji pozostałym jednostkom niezaliczonym do sektora finansów publicznych</t>
  </si>
  <si>
    <t>Szkolenia pracowników niebędących członkami korpusu służby cywilnej</t>
  </si>
  <si>
    <t>remont pustostanów (w tym:dotacja przedmiotowa z budżetu miny Miasto Świdnica)</t>
  </si>
  <si>
    <t xml:space="preserve">WYKONANIE DOTACJI UDZIELANYCH Z BUDŻETU MIASTA </t>
  </si>
  <si>
    <t>(w zł)</t>
  </si>
  <si>
    <t>Wyszczególnienie/nazwa zadania</t>
  </si>
  <si>
    <t>Dotacje dla jednostek sektora finansów publicznych</t>
  </si>
  <si>
    <t>Dotacje przedmiotowe</t>
  </si>
  <si>
    <t>Miejski Zarząd Nieruchomości</t>
  </si>
  <si>
    <t>Dotacje podmiotowe</t>
  </si>
  <si>
    <t>Izby Rolnicze</t>
  </si>
  <si>
    <t>Przedszkole Zgromadzenia PP Prezentek w Świdnicy</t>
  </si>
  <si>
    <t>Świdnicki Ośrodek Kultury</t>
  </si>
  <si>
    <t>Miejska Biblioteka Publiczna</t>
  </si>
  <si>
    <t>Muzeum Dawnego Kupiectwa</t>
  </si>
  <si>
    <t>Zakład Lecznictwa Odwykowego Czarny Bór</t>
  </si>
  <si>
    <t>Dotacje celowe związane z realizacją zadań j.s.t</t>
  </si>
  <si>
    <t>Dotacje dla jednostek spoza sektora finansów publicznych</t>
  </si>
  <si>
    <t xml:space="preserve">Niepubliczna Katolicka Szkoła Podstawowa Caritas Diecezji Świdnickiej </t>
  </si>
  <si>
    <t>Niepubliczna Szkoła Podstawowa Świdnickiego Stowarzyszenia Oświatowego “Bliżej Dziecka” w Świdnicy</t>
  </si>
  <si>
    <t>Społeczna Szkoła Podstawowa Fundacji Naszej Szkole w Świdnicy</t>
  </si>
  <si>
    <t>Przedszkole ” Akademia Przedszkolaka" w Świdnicy</t>
  </si>
  <si>
    <t>Przedszkole Fundacji Pomocy Biednym Dzieciom “Ut Unum Sint” w Świdnicy</t>
  </si>
  <si>
    <t>Niepubliczne Przedszkole “Promyk” w Świdnicy</t>
  </si>
  <si>
    <t>Niepubliczne Przedszkole “Wesoła Piątka” w Świdnicy</t>
  </si>
  <si>
    <t>Niepubliczne Przedszkole “Europejska Akademia Dziecka”</t>
  </si>
  <si>
    <t>Niepubliczne Przedszkole Global Service Bajkowy Domek</t>
  </si>
  <si>
    <t>Przedszkole Niepubliczne Fundacji AGUGU</t>
  </si>
  <si>
    <t>Przedszkole Niepubliczne RADOSNY DELFINEK</t>
  </si>
  <si>
    <t>Przedszkole Niepubliczne ABRAKADABRA</t>
  </si>
  <si>
    <t>Punkt Przedszkolny MAGICZNA CHATKA</t>
  </si>
  <si>
    <t>Społeczne Gimnazjum Fundacji "Nasza Szkoła" w Świdnicy</t>
  </si>
  <si>
    <t>Niepubliczne Gimnazjum Rzemieślnik w Świdnicy</t>
  </si>
  <si>
    <t>Promocja i ochrona zdrowia</t>
  </si>
  <si>
    <t>Prowadzenie Centrum Wspierania Organizacji Pozarządowych</t>
  </si>
  <si>
    <t>Wypoczynek letni dzieci i młodzieży</t>
  </si>
  <si>
    <t>Wspieranie organizacji działań i imprez z miastami partnerskimi Świdnicy</t>
  </si>
  <si>
    <t xml:space="preserve">Kultura i ochrona dziedzictwa narodowego </t>
  </si>
  <si>
    <t>Ochrona dóbr kultury</t>
  </si>
  <si>
    <t>TABELA NR 13</t>
  </si>
  <si>
    <t>Katolickie Niepubliczne Gimnazjum im. Ks.F.Blachnickiego</t>
  </si>
  <si>
    <t>WYKONANIE DOCHODÓW ZA 2015 ROK</t>
  </si>
  <si>
    <t>Wybory Prezydenta Rzezypospolitej Polskiej</t>
  </si>
  <si>
    <t>Wybory do Sejmu i Senatu</t>
  </si>
  <si>
    <t>Referenda ogólnokrajowe i konstytucyjne</t>
  </si>
  <si>
    <t>Dotacje celowe otrzymane z samorządu województwa na inwestycje i zakupy inwestycyjne realizowane na podstawie porozumień (umów) między jednostkami samorządu terytorialnego</t>
  </si>
  <si>
    <t>Ochrona powietrza atmosferycznego i klimatu</t>
  </si>
  <si>
    <t>Ogrody botaniczne i zoologiczne oraz naturalne obszary i obiekty chronionej przyrody</t>
  </si>
  <si>
    <t>Rezerwaty i pomniki przyrody</t>
  </si>
  <si>
    <t>Dotacje celowe otrzymane z budżetu państwa na realizację inwestycji i zakupów inwestycyjnych własnych gmin (zwiazków gmin)</t>
  </si>
  <si>
    <t>Dotacje celowe otrzymane z budżetu państwa na realizację zadań bieżących gmin z zakresu edukacyjnej opieki wychowawczej finansowanych w całości przez budżet państwa w ramach programów rządowych</t>
  </si>
  <si>
    <t>WYKONANIE DOCHODÓW W LATACH 2014-2015</t>
  </si>
  <si>
    <t>WYKONANIE WYDATKÓW ZA 2015 ROK</t>
  </si>
  <si>
    <t>Plan wg uchwały budżetowej na 2015 r.</t>
  </si>
  <si>
    <t>Wykonanie za 2015 r.</t>
  </si>
  <si>
    <t>Wybory Prezydenta Rzeczypospolitej Polskiej</t>
  </si>
  <si>
    <t>Realizacja zadań wymagających stosowania specjalnej organizacji nauki i metod pracy dla dzieci w przedszkolach, oddziałach przedszkolnych w szkołach podstawowych i innych formach wychowania przedszkolnego</t>
  </si>
  <si>
    <t>ZESTAWIENIE WYDATKÓW W UKŁADZIE FINANSOWYM W LATACH 2014-2015</t>
  </si>
  <si>
    <t>2014/2015</t>
  </si>
  <si>
    <t>Plan (po zmianach 2015 )</t>
  </si>
  <si>
    <t>Wykonanie (2015 r.)</t>
  </si>
  <si>
    <t>Placówki opiekuńczo-wychowawcze</t>
  </si>
  <si>
    <t>Dotacje otrzymane z państwowych funduszy celowych na finansowanie lub dofinansowanie kosztów realizacji inwestycji i zakupów inwestycyjnych  jednostek sektora finansów publicznych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</si>
  <si>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</si>
  <si>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Plan wg uchwały budżetowej na 2015 rok</t>
  </si>
  <si>
    <t>Zakup i montaż wiat przystankowych</t>
  </si>
  <si>
    <t>Przebudowa drogi wojewódzkiej nr 379 w mieście Świdnica</t>
  </si>
  <si>
    <t>Rozbudowa wraz z przebudową ul. Wałbrzyskiej (droga wojewódzka nr 379) na odcinku od granic administracyjnych miasta Świdnicy do skrzyżowania z ul. Jana Kochanowskiego (droga powiatowa nr 3396D) wraz z budową ronda</t>
  </si>
  <si>
    <t>Budowa ul. Kliczkowskiej w Świdnicy - etap II</t>
  </si>
  <si>
    <t xml:space="preserve">Budowa drogi do Klubu Seniora przy ul. Rolniczej w Świdnicy </t>
  </si>
  <si>
    <t xml:space="preserve">Budowa kładki pieszo-rowerowej nad rzeką Bystrzycą pray ul. Kraszowickiej w Świdnicy </t>
  </si>
  <si>
    <t>Budowa ciągu pieszo-rowerowego przy ul. Mikołaja Kopernika w Świdnicy</t>
  </si>
  <si>
    <t>Budowa sygnalizacji świetlnej wzbudzonej w rejonie skrzyżowania ul. Gen.Władysława Sikorskiego i ul. Podmiejskiej</t>
  </si>
  <si>
    <t>Budowa i przebudowa odcinka ul. Emilii Plater wraz z włączeniem do ul. Ludwika Zamenhofa</t>
  </si>
  <si>
    <t>Budowa Centrum Przesiadkowego przy ul. Dworcowej i Kolejowej w Świdnicy</t>
  </si>
  <si>
    <t>Budowa ul. Legii Nadwiślańskiej</t>
  </si>
  <si>
    <t>Budowa wraz z przebudową zatok parkingowych na terenie miasta Świdnicy</t>
  </si>
  <si>
    <t>Przebudowa drogi gminnej 112030D Etap I i II</t>
  </si>
  <si>
    <t>Przebudowa chodników w mieście Świdnica</t>
  </si>
  <si>
    <t>Przebudowa skrzyżowania ul. Wodnej - Mieszka I - Równej w Świdnicy (dokumentacja)</t>
  </si>
  <si>
    <t>Przebudowa ul. Przyjaźni w Świdnicy (dokumentacja)</t>
  </si>
  <si>
    <t>Przebudowa ul. Gen. Władysława Sikorskiego</t>
  </si>
  <si>
    <t>Przebudowa ul. Komunardów</t>
  </si>
  <si>
    <t>Przebudowa ul. Podmiejskiej</t>
  </si>
  <si>
    <t>Przebudowa ul. Romualda Traugutta</t>
  </si>
  <si>
    <t>Przebudowa ul. Szczęśliwej</t>
  </si>
  <si>
    <t xml:space="preserve">Przebudowa ul. Letniej </t>
  </si>
  <si>
    <t>Przebudowa ul. Deszczowej w Świdnicy</t>
  </si>
  <si>
    <t>Przebudowa ul. Józefa Longina Sowińskiego w Świdnicy</t>
  </si>
  <si>
    <t>Przebudowa ul. Księcia Bolka Świdnickiego w Świdnicy</t>
  </si>
  <si>
    <t>Rozbudowa ul. Chłopskiej</t>
  </si>
  <si>
    <t>Rozbudowa ul. Jagiellońskiej, Brackiej i Bocznej w Świdnicy</t>
  </si>
  <si>
    <t xml:space="preserve">Rozbudowa wraz z przebudową ul. Kraszowickiej w Świdnicy </t>
  </si>
  <si>
    <t>Budowa socjalnego wielorodzinnego budynku mieszkalnego przy ul. Robotniczej</t>
  </si>
  <si>
    <t>Modernizacja pustostanów na lokale mieszkalne i socjalne</t>
  </si>
  <si>
    <t>Budowa muru urnowego na cmentarzu przy ul. Waleriana Łukasińskiego</t>
  </si>
  <si>
    <t>Przebudowa cmentarza komunalnego - budowa grobowców</t>
  </si>
  <si>
    <t>Wykonanie klimatyzacji budynków Urzędu Miejskiego w Świdnicy przy ul. Armii Krajowej 47-49</t>
  </si>
  <si>
    <t>Zakup i montaż bramy wjazdowej do posesji Komendy Powiatowej Policji w Świdnicy</t>
  </si>
  <si>
    <t>Malowanie pomieszczeń po wymianie instalacji elektrycznej w Szkole Podstawowej nr 6</t>
  </si>
  <si>
    <t>Modernizacja elewacji SP 315 (dokumentacja)</t>
  </si>
  <si>
    <t>Termomodernizacja obiektów użyteczności publicznej - Szkoła Podstawowa Nr 4 w Świdnicy</t>
  </si>
  <si>
    <t>Wymiana windy towarowej w Przedszkolu Miejskim nr 4</t>
  </si>
  <si>
    <t>Wymiana drzwi wejściowych w Przedszkolu Miejskim nr 6</t>
  </si>
  <si>
    <t>Wymiana stolarki okiennej w umywalni dziecięcej i szatni w Przedszkolu Miejskim nr 6</t>
  </si>
  <si>
    <t>Wymiana windy elektrycznej wraz z niezbędnymi pracami budowlanymi w Przedszkolu Miejskim nr 14</t>
  </si>
  <si>
    <t>Budowa boisk sportowych na terenie Gimnazjum Nr 1 przy ul. Mieczysława Kozara-Słobódzkiego</t>
  </si>
  <si>
    <t>Budowa boiska sportowego wielofunkcyjnego na terenie Gimnazjum Nr 4 przy ul. Jodłowej</t>
  </si>
  <si>
    <t>Przebudowa budynków Przedszkola Miejskiego nr 4 i Przedszkola Miejskiego nr 14 w zakresie  dostosowania do wymogów bezpieczeństwa pożarowego</t>
  </si>
  <si>
    <t>Boisko wielofunkcyjne wraz z urządzeniami lekkoatletycznymi przy Szkole Podstawowej nr 8, ul. Wałbrzyska 39 w Świdnicy</t>
  </si>
  <si>
    <t>Rozwój infrastruktury Żłobka Miejskiego nr 1 w Świdnicy w celu zwiększenia liczby miejsc i podniesienie jakości opieki nad dziećmi w wieku do lat 3 w Gminie Miasto Świdnica</t>
  </si>
  <si>
    <t>Budowa i wyposażenie Żłobka na Osiedlu Zawiszów w Świdnicy</t>
  </si>
  <si>
    <t>Przebudowa kolektora potoku Młynówka przy ul. Śląskiej</t>
  </si>
  <si>
    <t>Modernizacja mostu w parku Centralnym</t>
  </si>
  <si>
    <t>Zagospodarowanie skweru na pl. 1000-lecia PP</t>
  </si>
  <si>
    <t xml:space="preserve">Budowa zespołu rekreacyjnego "Kasztanowy Zakątek" na placu Wojska Polskiego </t>
  </si>
  <si>
    <t>Budowa placu zabaw w parku im. Gen.Władysława Sikorskiego</t>
  </si>
  <si>
    <t>Budowa placu zabaw w Centrum tzw. "Plastra Miodu"</t>
  </si>
  <si>
    <t>Budowa zespołu sportowo-rekreacyjnego pomiędzy Colgate Palmolive, a ul. Ks.Prałata Dionizego Barana - projekt budowlany</t>
  </si>
  <si>
    <t>Zagospodarowanie zalewu Witoszówka z budową przystani i organizacją wypożyczalni sprzętu pływającego</t>
  </si>
  <si>
    <t>Ograniczenie niskiej emisji powierzchniowej na terenie Świdnicy poprzez likwidację węglowych, lokalnych źródeł ciepła i podłączania obiektów do rozbudowanej sieci ciepłowniczej (Program Kawka)</t>
  </si>
  <si>
    <t>Budowa schroniska dla zwierząt</t>
  </si>
  <si>
    <t>Modernizacja oświetlenia ul. Stanisława Moniuszki</t>
  </si>
  <si>
    <t>Oświetlenie figur na fasadzie budynku przy ul. Stefana Żeromskiego 11-13-13a - projekt techniczny</t>
  </si>
  <si>
    <t>Przebudowa oświetlenia ulicy Westerplatte na odcinku od ulicy Towarowej do przejazdu kolejowego</t>
  </si>
  <si>
    <t>Przebudowa oświetlenia na Osiedlu Zwierzynieckim</t>
  </si>
  <si>
    <t xml:space="preserve">Budowa pawilonu obsługi zespołu sportowo-rekreacyjnego przy ul. Ułańskiej </t>
  </si>
  <si>
    <t>Adaptacja pomieszczeń piwnicznych w budynku CWOP przy ul. Długiej 33 na siedzibę Młodzieżowej Rady Miasta</t>
  </si>
  <si>
    <t xml:space="preserve">Zagospodarowanie terenu ul. Westerplatte - Kliczkowska w Świdnicy </t>
  </si>
  <si>
    <t xml:space="preserve">Przebudowa budynku Klubu Bolko w Świdnicy w zakresie dostosowania do wymogów bezpieczeństwa pożarowego </t>
  </si>
  <si>
    <t>Modernizacja i rozbudowa ŚOSiR z przeznaczeniem na regionalne centrum sportowo-rekreacyjne - budowa parkingu przy lodowisku</t>
  </si>
  <si>
    <t>Modernizacja i rozbudowa ŚOSiR z przeznaczeniem na regionalne centrum sportowo-rekreacyjne - wykonanie przyłączy energetycznych</t>
  </si>
  <si>
    <t>Przebudowa basenu odkrytego przy ul. Śląskiej - etap I</t>
  </si>
  <si>
    <t>Budowa miejskiego systemu ostrzegania i alarmowania ludności (SWOiA)</t>
  </si>
  <si>
    <t>Zakup serwera wraz z oprogramowaniem systemowym i licencjami klienta - Szkoła Podstawowa nr 6</t>
  </si>
  <si>
    <t>Zakup mebli do sal przedszkolnych - Przedszkole Miejskie nr 1</t>
  </si>
  <si>
    <t>Zakup pieca konwekcyjnego z oprzyrządowaniem do kuchni przedszkolnej - PM 4</t>
  </si>
  <si>
    <t xml:space="preserve">Zakup mebli w tym przeznaczonych do archiwum zakładowego - PM 4 </t>
  </si>
  <si>
    <t>Zakup patelni elektrycznej - PM 6</t>
  </si>
  <si>
    <t>Zakup pierwszego wyposażenia dla nowych sal lekcyjnych - SP 1</t>
  </si>
  <si>
    <t>Wymiana grzejników CO</t>
  </si>
  <si>
    <t>Zakup kserokopiarki</t>
  </si>
  <si>
    <t>Zakup projektora</t>
  </si>
  <si>
    <t>Zakup strony www (MOPS, projekt, wolontariat)</t>
  </si>
  <si>
    <t>Zakup kopiarki kolorowej - DEVELOP ineo+224e</t>
  </si>
  <si>
    <t>Zakup maty do judo</t>
  </si>
  <si>
    <t>Zakup baterii kondensatorów do kompresji mocy biernej indukcyjnej</t>
  </si>
  <si>
    <t>Przebudowa chodników przy drodze powiatowej w Świdnicy na ul. Westerplatte</t>
  </si>
  <si>
    <t>Wykonanie prac projektowych w ramach modernizacji budynków użytkowanych przez KP Policji przy ul. Ofiar Oświęcimskich i ul. Bocznej w Świdnicy</t>
  </si>
  <si>
    <t>Współfinansowanie kosztów zakupu samochodu osobowego w wersji oznakowanej na potrzeby Komendy Powiatowej Policji w Świdnicy</t>
  </si>
  <si>
    <t xml:space="preserve">Zakup psa służbowego dla Komendy Powiatowej Policji w Świdnicy </t>
  </si>
  <si>
    <t>Dofinansowanie zakupu średniego samochodu ratowniczo-gaśniczego z napędem 4x4 wraz z wyposażeniem</t>
  </si>
  <si>
    <t>Modernizacja pomieszczeń ŚOK</t>
  </si>
  <si>
    <t>Zakup wyposażenia do pomieszczeń ŚOK</t>
  </si>
  <si>
    <t>Modernizacja poszycia dachowego z poliwęglanu w budynku biblioteki przy ul. Franciszkańskiej 18</t>
  </si>
  <si>
    <t>Modernizacja sieci informatycznej</t>
  </si>
  <si>
    <t>Zakup sprzętu komputerowego dla Klubu Seniora przy Filii nr 2 Miejskiej Biblioteki Publicznej w Świdnicy</t>
  </si>
  <si>
    <t>Zakup komputera</t>
  </si>
  <si>
    <t>Zakup programu - inwentaryzacja</t>
  </si>
  <si>
    <t>Realizacja zadań wymagajacych stosowania specjalnej organizacji nauki i metod pracy dla dzieci i młodzieży w szkołach podstawowych, gimnazjach, liceach ogólnokształcących, liceach profilowanych i szkołach zawodowych oraz szkołach artystycznych</t>
  </si>
  <si>
    <t>(po zmianach 2015 r.)</t>
  </si>
  <si>
    <t>(2015 r.)</t>
  </si>
  <si>
    <t xml:space="preserve">5) </t>
  </si>
  <si>
    <t>BPS O/Ząbkowice Śląskie kredyt w wysokości 6.800.000,00 zł na sfinansowanie planowanego deficytu i spłatę wcześniej zaciagniętych zobowiązań</t>
  </si>
  <si>
    <t>6)</t>
  </si>
  <si>
    <t>(odpisy amortyzacyjne)</t>
  </si>
  <si>
    <t>ogólnobudowalne planowane</t>
  </si>
  <si>
    <t>naprawa i przegląd techniczny samochodów</t>
  </si>
  <si>
    <t xml:space="preserve">           </t>
  </si>
  <si>
    <t>Nagrody konkursowe</t>
  </si>
  <si>
    <t>Przebudowa odcinka ul. Rolniczej w Świdnicy</t>
  </si>
  <si>
    <t>Budowa kolektora kanalizacji deszczowej w ul. Rolniczej</t>
  </si>
  <si>
    <t>Rozbudowa wraz z przebudową ul. Lipowej i placu Ludowego w Świdnicy</t>
  </si>
  <si>
    <t xml:space="preserve">Budowa sięgacza przy ul. Gen.Leopolda Okulickiego w Świdnicy </t>
  </si>
  <si>
    <t xml:space="preserve">Rozbudowa ul. Śląskiej w Świdnicy </t>
  </si>
  <si>
    <t>Budowa zatoki parkingowej przy ul. Henryka Brodatego w Świdnicy</t>
  </si>
  <si>
    <t>Przebudowa chodnika wzdłuż ul. Jagiellońskiej w Świdnicy</t>
  </si>
  <si>
    <t>Budowa infrastruktury rowerowej na terenie miasta Świdnicy</t>
  </si>
  <si>
    <t>Budowa bariery energochłonnej przy ul. Stefana Żeromskiego</t>
  </si>
  <si>
    <t>Przebudowa ul. Spacerowej w Świdnicy-dokumentacja</t>
  </si>
  <si>
    <t>Rozbudowa drogi gminnej nr 111843D w Świdnicy</t>
  </si>
  <si>
    <t>Modernizacja budynku przy ul. Romualda Traugutta 11 na mieszkania socjalne</t>
  </si>
  <si>
    <t>Modernizacja budynku przy ul. 1-go Maja 23 na mieszkania chronione</t>
  </si>
  <si>
    <t>Rozwój elektronicznych usług publicznych w ramach zadania "Budowa Platformy Cyfrowej w Mieście Świdnica" stworzenie systemu komputerowego do zarządzania cmentarzami komunalnymi</t>
  </si>
  <si>
    <t>Przebudowa alejek na cmentarzach komunalnych w Świdnicy</t>
  </si>
  <si>
    <t>Zagospodarowanie i wyposażenie pomieszczeń w Centrum Przesiadkowym przy ul. Kolejowej 6 w Świdnicy</t>
  </si>
  <si>
    <t>Rozbudowa Szkoły Podstawowej Nr 1 przy ul. Galla Anonima - etap I</t>
  </si>
  <si>
    <t>Budowa odwodnienia zespołu garaży przy ul. Jałowcowej</t>
  </si>
  <si>
    <t>Rewaloryzacja parku gen. Władysława Sikorskiego w Świdnicy</t>
  </si>
  <si>
    <t>Budowa placów zabaw na terenie  Miasta Świdnicy</t>
  </si>
  <si>
    <t>Zagospodarowanie terenu pomiędzy ulicami Bartosza Głowackiego i Armii Krajowej</t>
  </si>
  <si>
    <t>Budowa alejek w parkach miejskich w Świdnicy</t>
  </si>
  <si>
    <t>Budowa oświetlenia ul. Gen.Tadeusza Bora Komorowskiego</t>
  </si>
  <si>
    <t>Przebudowa oświetlenia terenu garaży przy ul. Zwierzynieckiej - dz. Nr 647/3 obręb Zachód</t>
  </si>
  <si>
    <t>Przebudowa oświetlenia ul. Karola Marcinkowskiego</t>
  </si>
  <si>
    <t>Przebudowa oświetlenia w Parku Kanonierów</t>
  </si>
  <si>
    <t>Zagospodarowanie terenu pod budownictwo jednorodzinne obszaru ul. Gen. Władysława Sikorskiego-Podmiejska-Pogodna</t>
  </si>
  <si>
    <t>Modernizacja lodowiska</t>
  </si>
  <si>
    <t>Przebudowa stadionu miejskiego w Świnicy przy ul. Śląskiej 35a</t>
  </si>
  <si>
    <t>Zakup oprogramowania</t>
  </si>
  <si>
    <t>Zakup 5 komputerów stacjonarnych</t>
  </si>
  <si>
    <t>Zakup wyposażenia Żłobka nr 1</t>
  </si>
  <si>
    <t>Zakup strojów dla zespołów działających przy ŚOK</t>
  </si>
  <si>
    <t>Zakup wyposażenia do Galerii Fotografii Świdnickiego Ośrodka Kultury</t>
  </si>
  <si>
    <t>Budowa oświetlenia terenu rekreacyjnego przy ul. Gen.Ignacego Prądzyńskiego, przy kościele pw. NMP Królowej Polski</t>
  </si>
  <si>
    <t>Projekt "Rozwój Obszaru Funkcjonalnego Aglomeracji Wałabrzyskiej"</t>
  </si>
  <si>
    <t>Zintegrowane Inwestycje Terytorialne Aglomeracji Wałbrzyskiej</t>
  </si>
  <si>
    <t xml:space="preserve">Dotacje celowe otrzymene od samorządu województwa na inwestycje i zakupy inwestycyjne realizowane na podstawie porozumień (umów) między jednostkami samorządu terytorialnego </t>
  </si>
  <si>
    <t xml:space="preserve">Dotacje celowe otrzymene od samorządu województwa na zadania bieżące realizowane na podstawie porozumień (umów) między jednostkami samorządu terytorialnego </t>
  </si>
  <si>
    <t xml:space="preserve">Dotacje celowe otrzymane od samorządu województwa na inwestycje i zakupy inwestycyjne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</si>
  <si>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</si>
  <si>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>Komendy wojewódzkie Państwowej Straży Pożarnej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</si>
</sst>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\-#,##0.00"/>
    <numFmt numFmtId="168" formatCode="#,##0.0;[Red]#,##0.0"/>
    <numFmt numFmtId="169" formatCode="#,##0.0;[Red]\-#,##0.0"/>
    <numFmt numFmtId="170" formatCode="#,##0;\-#,##0"/>
    <numFmt numFmtId="171" formatCode="#,###.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;[Red]#,##0.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#,##0.0"/>
    <numFmt numFmtId="186" formatCode="#,##0.00_ ;[Red]\-#,##0.00\ "/>
    <numFmt numFmtId="187" formatCode="_-* #,##0.000\ _z_ł_-;\-* #,##0.000\ _z_ł_-;_-* &quot;-&quot;??\ _z_ł_-;_-@_-"/>
  </numFmts>
  <fonts count="79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Verdana"/>
      <family val="2"/>
    </font>
    <font>
      <b/>
      <sz val="8"/>
      <color indexed="12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b/>
      <sz val="8"/>
      <color indexed="16"/>
      <name val="Verdana"/>
      <family val="2"/>
    </font>
    <font>
      <b/>
      <i/>
      <sz val="8"/>
      <color indexed="18"/>
      <name val="Verdana"/>
      <family val="2"/>
    </font>
    <font>
      <b/>
      <sz val="8"/>
      <color indexed="62"/>
      <name val="Verdana"/>
      <family val="2"/>
    </font>
    <font>
      <b/>
      <sz val="8"/>
      <color indexed="18"/>
      <name val="Arial"/>
      <family val="2"/>
    </font>
    <font>
      <b/>
      <i/>
      <sz val="8"/>
      <color indexed="12"/>
      <name val="Verdana"/>
      <family val="2"/>
    </font>
    <font>
      <b/>
      <i/>
      <sz val="8"/>
      <color indexed="18"/>
      <name val="Arial"/>
      <family val="2"/>
    </font>
    <font>
      <sz val="8"/>
      <color indexed="32"/>
      <name val="Verdana"/>
      <family val="2"/>
    </font>
    <font>
      <sz val="8"/>
      <color indexed="20"/>
      <name val="Verdana"/>
      <family val="2"/>
    </font>
    <font>
      <sz val="8"/>
      <color indexed="18"/>
      <name val="Verdana"/>
      <family val="2"/>
    </font>
    <font>
      <sz val="8"/>
      <color indexed="12"/>
      <name val="Verdana"/>
      <family val="2"/>
    </font>
    <font>
      <sz val="8"/>
      <name val="Arial CE"/>
      <family val="0"/>
    </font>
    <font>
      <b/>
      <sz val="8"/>
      <name val="Arial"/>
      <family val="2"/>
    </font>
    <font>
      <b/>
      <sz val="11"/>
      <color indexed="18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2"/>
      <color indexed="12"/>
      <name val="Sylfaen"/>
      <family val="1"/>
    </font>
    <font>
      <sz val="9"/>
      <name val="Sylfaen"/>
      <family val="1"/>
    </font>
    <font>
      <sz val="8"/>
      <name val="Sylfaen"/>
      <family val="1"/>
    </font>
    <font>
      <b/>
      <sz val="10"/>
      <name val="Sylfaen"/>
      <family val="1"/>
    </font>
    <font>
      <sz val="8"/>
      <color indexed="62"/>
      <name val="Verdana"/>
      <family val="2"/>
    </font>
    <font>
      <b/>
      <sz val="10"/>
      <color indexed="12"/>
      <name val="Sylfaen"/>
      <family val="1"/>
    </font>
    <font>
      <sz val="10"/>
      <color indexed="8"/>
      <name val="Sylfaen"/>
      <family val="1"/>
    </font>
    <font>
      <sz val="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4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36"/>
      <name val="Czcionka tekstu podstawowego"/>
      <family val="2"/>
    </font>
    <font>
      <sz val="10"/>
      <color indexed="28"/>
      <name val="Sylfae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Sylfae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7" fontId="6" fillId="0" borderId="12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167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79" fontId="6" fillId="0" borderId="2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9" fillId="0" borderId="0" xfId="0" applyNumberFormat="1" applyFont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23" xfId="0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24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164" fontId="6" fillId="0" borderId="2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9" fontId="6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7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7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167" fontId="6" fillId="0" borderId="22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166" fontId="6" fillId="33" borderId="14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66" fontId="6" fillId="33" borderId="16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167" fontId="20" fillId="0" borderId="25" xfId="0" applyNumberFormat="1" applyFont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167" fontId="22" fillId="0" borderId="12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7" fontId="22" fillId="0" borderId="10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67" fontId="22" fillId="0" borderId="12" xfId="0" applyNumberFormat="1" applyFont="1" applyBorder="1" applyAlignment="1">
      <alignment vertical="center" wrapText="1"/>
    </xf>
    <xf numFmtId="167" fontId="16" fillId="0" borderId="12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24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17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79" fontId="5" fillId="0" borderId="0" xfId="0" applyNumberFormat="1" applyFont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67" fontId="6" fillId="0" borderId="0" xfId="0" applyNumberFormat="1" applyFont="1" applyAlignment="1">
      <alignment vertical="center" wrapText="1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167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167" fontId="26" fillId="0" borderId="12" xfId="0" applyNumberFormat="1" applyFont="1" applyBorder="1" applyAlignment="1">
      <alignment/>
    </xf>
    <xf numFmtId="4" fontId="26" fillId="0" borderId="12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164" fontId="27" fillId="0" borderId="12" xfId="0" applyNumberFormat="1" applyFont="1" applyFill="1" applyBorder="1" applyAlignment="1">
      <alignment/>
    </xf>
    <xf numFmtId="0" fontId="6" fillId="0" borderId="16" xfId="0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16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67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164" fontId="2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6" fillId="0" borderId="11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7" fontId="5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67" fontId="6" fillId="0" borderId="16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67" fontId="5" fillId="34" borderId="10" xfId="0" applyNumberFormat="1" applyFont="1" applyFill="1" applyBorder="1" applyAlignment="1">
      <alignment vertical="center"/>
    </xf>
    <xf numFmtId="0" fontId="30" fillId="0" borderId="13" xfId="0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79" fontId="6" fillId="0" borderId="10" xfId="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179" fontId="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179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vertical="center" wrapText="1"/>
    </xf>
    <xf numFmtId="165" fontId="6" fillId="0" borderId="2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65" fontId="6" fillId="0" borderId="28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29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7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171" fontId="19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horizontal="center" vertical="center"/>
    </xf>
    <xf numFmtId="179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179" fontId="1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wrapText="1"/>
    </xf>
    <xf numFmtId="179" fontId="24" fillId="0" borderId="0" xfId="0" applyNumberFormat="1" applyFont="1" applyAlignment="1">
      <alignment vertical="center" wrapText="1"/>
    </xf>
    <xf numFmtId="179" fontId="21" fillId="0" borderId="0" xfId="0" applyNumberFormat="1" applyFont="1" applyFill="1" applyAlignment="1">
      <alignment vertical="center"/>
    </xf>
    <xf numFmtId="179" fontId="18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6" fontId="5" fillId="33" borderId="1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167" fontId="6" fillId="0" borderId="11" xfId="0" applyNumberFormat="1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67" fontId="6" fillId="0" borderId="26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vertical="center"/>
    </xf>
    <xf numFmtId="164" fontId="5" fillId="0" borderId="25" xfId="0" applyNumberFormat="1" applyFont="1" applyBorder="1" applyAlignment="1">
      <alignment vertical="center"/>
    </xf>
    <xf numFmtId="0" fontId="16" fillId="0" borderId="0" xfId="0" applyFont="1" applyAlignment="1">
      <alignment horizontal="left" vertical="top"/>
    </xf>
    <xf numFmtId="0" fontId="5" fillId="0" borderId="28" xfId="0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 quotePrefix="1">
      <alignment horizontal="center" vertical="center"/>
    </xf>
    <xf numFmtId="4" fontId="6" fillId="0" borderId="28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4" fontId="6" fillId="0" borderId="31" xfId="0" applyNumberFormat="1" applyFont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185" fontId="6" fillId="0" borderId="28" xfId="0" applyNumberFormat="1" applyFont="1" applyBorder="1" applyAlignment="1">
      <alignment vertical="center"/>
    </xf>
    <xf numFmtId="164" fontId="6" fillId="0" borderId="28" xfId="0" applyNumberFormat="1" applyFont="1" applyBorder="1" applyAlignment="1">
      <alignment horizontal="center" vertical="center"/>
    </xf>
    <xf numFmtId="179" fontId="16" fillId="0" borderId="0" xfId="0" applyNumberFormat="1" applyFont="1" applyAlignment="1">
      <alignment vertical="center" wrapText="1"/>
    </xf>
    <xf numFmtId="179" fontId="1" fillId="0" borderId="0" xfId="0" applyNumberFormat="1" applyFont="1" applyAlignment="1">
      <alignment vertical="center"/>
    </xf>
    <xf numFmtId="0" fontId="6" fillId="0" borderId="0" xfId="0" applyFont="1" applyAlignment="1" quotePrefix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9" fontId="33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9" fontId="34" fillId="0" borderId="0" xfId="0" applyNumberFormat="1" applyFont="1" applyAlignment="1">
      <alignment/>
    </xf>
    <xf numFmtId="0" fontId="34" fillId="0" borderId="0" xfId="0" applyFont="1" applyAlignment="1">
      <alignment vertical="center" wrapText="1"/>
    </xf>
    <xf numFmtId="179" fontId="34" fillId="0" borderId="0" xfId="0" applyNumberFormat="1" applyFont="1" applyAlignment="1">
      <alignment vertical="center" wrapText="1"/>
    </xf>
    <xf numFmtId="0" fontId="37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  <xf numFmtId="179" fontId="37" fillId="0" borderId="0" xfId="0" applyNumberFormat="1" applyFont="1" applyAlignment="1">
      <alignment horizontal="center"/>
    </xf>
    <xf numFmtId="0" fontId="38" fillId="0" borderId="0" xfId="0" applyFont="1" applyAlignment="1">
      <alignment vertical="center"/>
    </xf>
    <xf numFmtId="179" fontId="38" fillId="0" borderId="0" xfId="0" applyNumberFormat="1" applyFont="1" applyAlignment="1">
      <alignment vertical="center"/>
    </xf>
    <xf numFmtId="0" fontId="38" fillId="0" borderId="32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179" fontId="38" fillId="0" borderId="0" xfId="0" applyNumberFormat="1" applyFont="1" applyFill="1" applyAlignment="1">
      <alignment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vertical="center"/>
    </xf>
    <xf numFmtId="179" fontId="34" fillId="0" borderId="28" xfId="0" applyNumberFormat="1" applyFont="1" applyFill="1" applyBorder="1" applyAlignment="1">
      <alignment vertical="center"/>
    </xf>
    <xf numFmtId="164" fontId="34" fillId="0" borderId="28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9" fontId="34" fillId="0" borderId="0" xfId="0" applyNumberFormat="1" applyFont="1" applyFill="1" applyAlignment="1">
      <alignment vertical="center"/>
    </xf>
    <xf numFmtId="0" fontId="38" fillId="0" borderId="31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 quotePrefix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179" fontId="34" fillId="0" borderId="26" xfId="0" applyNumberFormat="1" applyFont="1" applyFill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vertical="center" wrapText="1"/>
    </xf>
    <xf numFmtId="179" fontId="34" fillId="0" borderId="28" xfId="0" applyNumberFormat="1" applyFont="1" applyFill="1" applyBorder="1" applyAlignment="1">
      <alignment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179" fontId="34" fillId="0" borderId="31" xfId="0" applyNumberFormat="1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179" fontId="34" fillId="0" borderId="0" xfId="0" applyNumberFormat="1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vertical="center"/>
    </xf>
    <xf numFmtId="179" fontId="34" fillId="0" borderId="28" xfId="0" applyNumberFormat="1" applyFont="1" applyBorder="1" applyAlignment="1">
      <alignment vertical="center"/>
    </xf>
    <xf numFmtId="179" fontId="34" fillId="0" borderId="26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79" fontId="34" fillId="0" borderId="0" xfId="0" applyNumberFormat="1" applyFont="1" applyBorder="1" applyAlignment="1">
      <alignment vertical="center" wrapText="1"/>
    </xf>
    <xf numFmtId="179" fontId="34" fillId="0" borderId="28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179" fontId="34" fillId="0" borderId="0" xfId="0" applyNumberFormat="1" applyFont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164" fontId="5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4" fontId="34" fillId="0" borderId="10" xfId="0" applyNumberFormat="1" applyFont="1" applyBorder="1" applyAlignment="1">
      <alignment vertical="center"/>
    </xf>
    <xf numFmtId="164" fontId="34" fillId="0" borderId="26" xfId="0" applyNumberFormat="1" applyFont="1" applyBorder="1" applyAlignment="1">
      <alignment vertical="center"/>
    </xf>
    <xf numFmtId="164" fontId="34" fillId="0" borderId="28" xfId="0" applyNumberFormat="1" applyFont="1" applyBorder="1" applyAlignment="1">
      <alignment vertical="center"/>
    </xf>
    <xf numFmtId="0" fontId="42" fillId="0" borderId="10" xfId="0" applyFont="1" applyBorder="1" applyAlignment="1" applyProtection="1">
      <alignment horizontal="left" vertical="center" wrapText="1"/>
      <protection locked="0"/>
    </xf>
    <xf numFmtId="179" fontId="34" fillId="0" borderId="34" xfId="0" applyNumberFormat="1" applyFont="1" applyBorder="1" applyAlignment="1">
      <alignment vertical="center" wrapText="1"/>
    </xf>
    <xf numFmtId="164" fontId="34" fillId="0" borderId="34" xfId="0" applyNumberFormat="1" applyFont="1" applyBorder="1" applyAlignment="1">
      <alignment vertical="center"/>
    </xf>
    <xf numFmtId="179" fontId="34" fillId="0" borderId="35" xfId="0" applyNumberFormat="1" applyFont="1" applyBorder="1" applyAlignment="1">
      <alignment vertical="center" wrapText="1"/>
    </xf>
    <xf numFmtId="164" fontId="34" fillId="0" borderId="35" xfId="0" applyNumberFormat="1" applyFont="1" applyBorder="1" applyAlignment="1">
      <alignment vertical="center"/>
    </xf>
    <xf numFmtId="4" fontId="34" fillId="0" borderId="11" xfId="0" applyNumberFormat="1" applyFont="1" applyBorder="1" applyAlignment="1">
      <alignment vertical="center"/>
    </xf>
    <xf numFmtId="179" fontId="34" fillId="0" borderId="31" xfId="0" applyNumberFormat="1" applyFont="1" applyBorder="1" applyAlignment="1">
      <alignment vertical="center" wrapText="1"/>
    </xf>
    <xf numFmtId="4" fontId="34" fillId="0" borderId="28" xfId="0" applyNumberFormat="1" applyFont="1" applyBorder="1" applyAlignment="1">
      <alignment vertical="center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9" fontId="34" fillId="0" borderId="36" xfId="0" applyNumberFormat="1" applyFont="1" applyBorder="1" applyAlignment="1">
      <alignment vertical="center"/>
    </xf>
    <xf numFmtId="164" fontId="34" fillId="0" borderId="36" xfId="0" applyNumberFormat="1" applyFont="1" applyBorder="1" applyAlignment="1">
      <alignment vertical="center"/>
    </xf>
    <xf numFmtId="179" fontId="34" fillId="0" borderId="34" xfId="0" applyNumberFormat="1" applyFont="1" applyBorder="1" applyAlignment="1">
      <alignment vertical="center"/>
    </xf>
    <xf numFmtId="179" fontId="34" fillId="0" borderId="35" xfId="0" applyNumberFormat="1" applyFont="1" applyBorder="1" applyAlignment="1">
      <alignment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179" fontId="34" fillId="0" borderId="26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165" fontId="6" fillId="0" borderId="26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65" fontId="6" fillId="0" borderId="31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vertical="center" wrapText="1"/>
    </xf>
    <xf numFmtId="167" fontId="16" fillId="35" borderId="37" xfId="0" applyNumberFormat="1" applyFont="1" applyFill="1" applyBorder="1" applyAlignment="1">
      <alignment vertical="center"/>
    </xf>
    <xf numFmtId="167" fontId="22" fillId="35" borderId="37" xfId="0" applyNumberFormat="1" applyFont="1" applyFill="1" applyBorder="1" applyAlignment="1">
      <alignment vertical="center"/>
    </xf>
    <xf numFmtId="164" fontId="22" fillId="6" borderId="25" xfId="0" applyNumberFormat="1" applyFont="1" applyFill="1" applyBorder="1" applyAlignment="1">
      <alignment vertical="center"/>
    </xf>
    <xf numFmtId="164" fontId="16" fillId="6" borderId="12" xfId="0" applyNumberFormat="1" applyFont="1" applyFill="1" applyBorder="1" applyAlignment="1">
      <alignment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167" fontId="16" fillId="6" borderId="10" xfId="0" applyNumberFormat="1" applyFont="1" applyFill="1" applyBorder="1" applyAlignment="1">
      <alignment vertical="center"/>
    </xf>
    <xf numFmtId="164" fontId="16" fillId="6" borderId="10" xfId="0" applyNumberFormat="1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vertical="center" wrapText="1"/>
    </xf>
    <xf numFmtId="167" fontId="16" fillId="36" borderId="12" xfId="0" applyNumberFormat="1" applyFont="1" applyFill="1" applyBorder="1" applyAlignment="1">
      <alignment vertical="center" wrapText="1"/>
    </xf>
    <xf numFmtId="0" fontId="21" fillId="6" borderId="12" xfId="0" applyFont="1" applyFill="1" applyBorder="1" applyAlignment="1">
      <alignment vertical="center" wrapText="1"/>
    </xf>
    <xf numFmtId="167" fontId="16" fillId="6" borderId="12" xfId="0" applyNumberFormat="1" applyFont="1" applyFill="1" applyBorder="1" applyAlignment="1">
      <alignment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 wrapText="1"/>
    </xf>
    <xf numFmtId="4" fontId="5" fillId="6" borderId="28" xfId="0" applyNumberFormat="1" applyFont="1" applyFill="1" applyBorder="1" applyAlignment="1">
      <alignment vertical="center"/>
    </xf>
    <xf numFmtId="164" fontId="5" fillId="6" borderId="28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/>
    </xf>
    <xf numFmtId="167" fontId="5" fillId="6" borderId="10" xfId="0" applyNumberFormat="1" applyFont="1" applyFill="1" applyBorder="1" applyAlignment="1">
      <alignment vertical="center"/>
    </xf>
    <xf numFmtId="164" fontId="5" fillId="6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 wrapText="1"/>
    </xf>
    <xf numFmtId="167" fontId="6" fillId="6" borderId="10" xfId="0" applyNumberFormat="1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167" fontId="5" fillId="6" borderId="10" xfId="0" applyNumberFormat="1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vertical="center" wrapText="1"/>
    </xf>
    <xf numFmtId="0" fontId="5" fillId="6" borderId="10" xfId="0" applyFont="1" applyFill="1" applyBorder="1" applyAlignment="1" quotePrefix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167" fontId="5" fillId="36" borderId="10" xfId="0" applyNumberFormat="1" applyFont="1" applyFill="1" applyBorder="1" applyAlignment="1">
      <alignment vertical="center"/>
    </xf>
    <xf numFmtId="168" fontId="5" fillId="36" borderId="10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 quotePrefix="1">
      <alignment horizontal="center" vertical="center"/>
    </xf>
    <xf numFmtId="0" fontId="5" fillId="6" borderId="28" xfId="0" applyFont="1" applyFill="1" applyBorder="1" applyAlignment="1">
      <alignment vertical="center"/>
    </xf>
    <xf numFmtId="4" fontId="5" fillId="6" borderId="28" xfId="0" applyNumberFormat="1" applyFont="1" applyFill="1" applyBorder="1" applyAlignment="1" quotePrefix="1">
      <alignment vertical="center"/>
    </xf>
    <xf numFmtId="0" fontId="17" fillId="6" borderId="12" xfId="0" applyFont="1" applyFill="1" applyBorder="1" applyAlignment="1">
      <alignment horizontal="center"/>
    </xf>
    <xf numFmtId="0" fontId="17" fillId="6" borderId="10" xfId="0" applyFont="1" applyFill="1" applyBorder="1" applyAlignment="1">
      <alignment/>
    </xf>
    <xf numFmtId="167" fontId="17" fillId="6" borderId="10" xfId="0" applyNumberFormat="1" applyFont="1" applyFill="1" applyBorder="1" applyAlignment="1">
      <alignment/>
    </xf>
    <xf numFmtId="4" fontId="17" fillId="6" borderId="10" xfId="0" applyNumberFormat="1" applyFont="1" applyFill="1" applyBorder="1" applyAlignment="1">
      <alignment/>
    </xf>
    <xf numFmtId="164" fontId="17" fillId="6" borderId="10" xfId="0" applyNumberFormat="1" applyFont="1" applyFill="1" applyBorder="1" applyAlignment="1">
      <alignment/>
    </xf>
    <xf numFmtId="0" fontId="28" fillId="6" borderId="10" xfId="0" applyFont="1" applyFill="1" applyBorder="1" applyAlignment="1">
      <alignment horizontal="center"/>
    </xf>
    <xf numFmtId="0" fontId="28" fillId="6" borderId="10" xfId="0" applyFont="1" applyFill="1" applyBorder="1" applyAlignment="1">
      <alignment/>
    </xf>
    <xf numFmtId="167" fontId="27" fillId="6" borderId="10" xfId="0" applyNumberFormat="1" applyFont="1" applyFill="1" applyBorder="1" applyAlignment="1">
      <alignment/>
    </xf>
    <xf numFmtId="167" fontId="28" fillId="6" borderId="10" xfId="0" applyNumberFormat="1" applyFont="1" applyFill="1" applyBorder="1" applyAlignment="1">
      <alignment/>
    </xf>
    <xf numFmtId="164" fontId="28" fillId="6" borderId="10" xfId="0" applyNumberFormat="1" applyFont="1" applyFill="1" applyBorder="1" applyAlignment="1">
      <alignment horizontal="center"/>
    </xf>
    <xf numFmtId="164" fontId="29" fillId="6" borderId="10" xfId="0" applyNumberFormat="1" applyFont="1" applyFill="1" applyBorder="1" applyAlignment="1">
      <alignment/>
    </xf>
    <xf numFmtId="0" fontId="27" fillId="6" borderId="10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right"/>
    </xf>
    <xf numFmtId="0" fontId="22" fillId="6" borderId="10" xfId="0" applyFont="1" applyFill="1" applyBorder="1" applyAlignment="1">
      <alignment/>
    </xf>
    <xf numFmtId="167" fontId="22" fillId="6" borderId="10" xfId="0" applyNumberFormat="1" applyFont="1" applyFill="1" applyBorder="1" applyAlignment="1">
      <alignment/>
    </xf>
    <xf numFmtId="4" fontId="22" fillId="6" borderId="10" xfId="0" applyNumberFormat="1" applyFont="1" applyFill="1" applyBorder="1" applyAlignment="1">
      <alignment/>
    </xf>
    <xf numFmtId="164" fontId="6" fillId="6" borderId="10" xfId="0" applyNumberFormat="1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39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0" fontId="6" fillId="35" borderId="38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20" fontId="6" fillId="35" borderId="12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167" fontId="5" fillId="35" borderId="10" xfId="0" applyNumberFormat="1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right" vertical="center" wrapText="1"/>
    </xf>
    <xf numFmtId="0" fontId="5" fillId="37" borderId="11" xfId="0" applyFont="1" applyFill="1" applyBorder="1" applyAlignment="1">
      <alignment vertical="center" wrapText="1"/>
    </xf>
    <xf numFmtId="167" fontId="5" fillId="37" borderId="11" xfId="0" applyNumberFormat="1" applyFont="1" applyFill="1" applyBorder="1" applyAlignment="1">
      <alignment vertical="center" wrapText="1"/>
    </xf>
    <xf numFmtId="0" fontId="5" fillId="37" borderId="12" xfId="0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vertical="center" wrapText="1"/>
    </xf>
    <xf numFmtId="167" fontId="5" fillId="37" borderId="12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167" fontId="5" fillId="6" borderId="11" xfId="0" applyNumberFormat="1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167" fontId="6" fillId="6" borderId="12" xfId="0" applyNumberFormat="1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/>
    </xf>
    <xf numFmtId="0" fontId="34" fillId="6" borderId="28" xfId="0" applyFont="1" applyFill="1" applyBorder="1" applyAlignment="1">
      <alignment/>
    </xf>
    <xf numFmtId="0" fontId="34" fillId="6" borderId="28" xfId="0" applyFont="1" applyFill="1" applyBorder="1" applyAlignment="1">
      <alignment vertical="center"/>
    </xf>
    <xf numFmtId="0" fontId="34" fillId="6" borderId="28" xfId="0" applyFont="1" applyFill="1" applyBorder="1" applyAlignment="1">
      <alignment vertical="center" wrapText="1"/>
    </xf>
    <xf numFmtId="0" fontId="40" fillId="6" borderId="28" xfId="0" applyFont="1" applyFill="1" applyBorder="1" applyAlignment="1">
      <alignment/>
    </xf>
    <xf numFmtId="4" fontId="38" fillId="6" borderId="28" xfId="0" applyNumberFormat="1" applyFont="1" applyFill="1" applyBorder="1" applyAlignment="1">
      <alignment vertical="center"/>
    </xf>
    <xf numFmtId="164" fontId="38" fillId="6" borderId="28" xfId="0" applyNumberFormat="1" applyFont="1" applyFill="1" applyBorder="1" applyAlignment="1">
      <alignment vertical="center"/>
    </xf>
    <xf numFmtId="0" fontId="41" fillId="6" borderId="28" xfId="0" applyFont="1" applyFill="1" applyBorder="1" applyAlignment="1" applyProtection="1">
      <alignment horizontal="center" vertical="center"/>
      <protection locked="0"/>
    </xf>
    <xf numFmtId="0" fontId="40" fillId="6" borderId="28" xfId="0" applyFont="1" applyFill="1" applyBorder="1" applyAlignment="1" applyProtection="1">
      <alignment vertical="center"/>
      <protection locked="0"/>
    </xf>
    <xf numFmtId="0" fontId="41" fillId="6" borderId="28" xfId="0" applyFont="1" applyFill="1" applyBorder="1" applyAlignment="1" applyProtection="1">
      <alignment horizontal="left" vertical="center" wrapText="1"/>
      <protection locked="0"/>
    </xf>
    <xf numFmtId="179" fontId="38" fillId="6" borderId="28" xfId="0" applyNumberFormat="1" applyFont="1" applyFill="1" applyBorder="1" applyAlignment="1">
      <alignment vertical="center"/>
    </xf>
    <xf numFmtId="0" fontId="34" fillId="6" borderId="39" xfId="0" applyFont="1" applyFill="1" applyBorder="1" applyAlignment="1">
      <alignment/>
    </xf>
    <xf numFmtId="0" fontId="40" fillId="6" borderId="33" xfId="0" applyFont="1" applyFill="1" applyBorder="1" applyAlignment="1">
      <alignment/>
    </xf>
    <xf numFmtId="0" fontId="34" fillId="6" borderId="33" xfId="0" applyFont="1" applyFill="1" applyBorder="1" applyAlignment="1">
      <alignment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/>
    </xf>
    <xf numFmtId="179" fontId="5" fillId="38" borderId="10" xfId="0" applyNumberFormat="1" applyFont="1" applyFill="1" applyBorder="1" applyAlignment="1">
      <alignment vertical="center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179" fontId="34" fillId="0" borderId="12" xfId="0" applyNumberFormat="1" applyFont="1" applyBorder="1" applyAlignment="1">
      <alignment vertical="center"/>
    </xf>
    <xf numFmtId="179" fontId="34" fillId="0" borderId="12" xfId="0" applyNumberFormat="1" applyFont="1" applyBorder="1" applyAlignment="1">
      <alignment vertical="center" wrapText="1"/>
    </xf>
    <xf numFmtId="164" fontId="34" fillId="0" borderId="40" xfId="0" applyNumberFormat="1" applyFont="1" applyBorder="1" applyAlignment="1">
      <alignment vertical="center"/>
    </xf>
    <xf numFmtId="179" fontId="34" fillId="0" borderId="10" xfId="0" applyNumberFormat="1" applyFont="1" applyBorder="1" applyAlignment="1">
      <alignment vertical="center"/>
    </xf>
    <xf numFmtId="179" fontId="34" fillId="0" borderId="10" xfId="0" applyNumberFormat="1" applyFont="1" applyBorder="1" applyAlignment="1">
      <alignment vertical="center" wrapText="1"/>
    </xf>
    <xf numFmtId="0" fontId="41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left" vertical="center"/>
      <protection locked="0"/>
    </xf>
    <xf numFmtId="179" fontId="34" fillId="0" borderId="31" xfId="0" applyNumberFormat="1" applyFont="1" applyBorder="1" applyAlignment="1">
      <alignment vertical="center"/>
    </xf>
    <xf numFmtId="164" fontId="34" fillId="0" borderId="31" xfId="0" applyNumberFormat="1" applyFont="1" applyBorder="1" applyAlignment="1">
      <alignment vertical="center"/>
    </xf>
    <xf numFmtId="0" fontId="42" fillId="0" borderId="12" xfId="0" applyFont="1" applyBorder="1" applyAlignment="1" applyProtection="1">
      <alignment horizontal="left" vertical="center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4" fontId="34" fillId="0" borderId="31" xfId="0" applyNumberFormat="1" applyFont="1" applyBorder="1" applyAlignment="1">
      <alignment vertical="center"/>
    </xf>
    <xf numFmtId="4" fontId="34" fillId="0" borderId="26" xfId="0" applyNumberFormat="1" applyFont="1" applyBorder="1" applyAlignment="1">
      <alignment vertical="center"/>
    </xf>
    <xf numFmtId="179" fontId="34" fillId="0" borderId="41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34" fillId="0" borderId="12" xfId="0" applyNumberFormat="1" applyFont="1" applyBorder="1" applyAlignment="1">
      <alignment vertical="center"/>
    </xf>
    <xf numFmtId="179" fontId="34" fillId="0" borderId="36" xfId="0" applyNumberFormat="1" applyFont="1" applyFill="1" applyBorder="1" applyAlignment="1">
      <alignment vertical="center" wrapText="1"/>
    </xf>
    <xf numFmtId="179" fontId="34" fillId="0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vertical="center" wrapText="1"/>
    </xf>
    <xf numFmtId="167" fontId="5" fillId="36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4" fontId="6" fillId="35" borderId="10" xfId="0" applyNumberFormat="1" applyFont="1" applyFill="1" applyBorder="1" applyAlignment="1">
      <alignment vertical="center" wrapText="1"/>
    </xf>
    <xf numFmtId="164" fontId="6" fillId="36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38" xfId="0" applyFont="1" applyFill="1" applyBorder="1" applyAlignment="1">
      <alignment/>
    </xf>
    <xf numFmtId="0" fontId="5" fillId="6" borderId="16" xfId="0" applyFont="1" applyFill="1" applyBorder="1" applyAlignment="1">
      <alignment/>
    </xf>
    <xf numFmtId="165" fontId="5" fillId="6" borderId="16" xfId="0" applyNumberFormat="1" applyFont="1" applyFill="1" applyBorder="1" applyAlignment="1">
      <alignment horizontal="right"/>
    </xf>
    <xf numFmtId="165" fontId="5" fillId="6" borderId="16" xfId="0" applyNumberFormat="1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5" fillId="6" borderId="12" xfId="0" applyFont="1" applyFill="1" applyBorder="1" applyAlignment="1">
      <alignment/>
    </xf>
    <xf numFmtId="165" fontId="5" fillId="6" borderId="12" xfId="0" applyNumberFormat="1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165" fontId="5" fillId="36" borderId="12" xfId="0" applyNumberFormat="1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6" borderId="42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0" fontId="6" fillId="6" borderId="41" xfId="0" applyFont="1" applyFill="1" applyBorder="1" applyAlignment="1">
      <alignment/>
    </xf>
    <xf numFmtId="0" fontId="6" fillId="6" borderId="43" xfId="0" applyFont="1" applyFill="1" applyBorder="1" applyAlignment="1">
      <alignment/>
    </xf>
    <xf numFmtId="0" fontId="6" fillId="6" borderId="26" xfId="0" applyFont="1" applyFill="1" applyBorder="1" applyAlignment="1">
      <alignment/>
    </xf>
    <xf numFmtId="0" fontId="6" fillId="6" borderId="26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6" fillId="6" borderId="44" xfId="0" applyFont="1" applyFill="1" applyBorder="1" applyAlignment="1">
      <alignment/>
    </xf>
    <xf numFmtId="0" fontId="5" fillId="36" borderId="23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64" fontId="6" fillId="6" borderId="24" xfId="0" applyNumberFormat="1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6" borderId="14" xfId="0" applyFont="1" applyFill="1" applyBorder="1" applyAlignment="1">
      <alignment wrapText="1"/>
    </xf>
    <xf numFmtId="167" fontId="5" fillId="36" borderId="10" xfId="0" applyNumberFormat="1" applyFont="1" applyFill="1" applyBorder="1" applyAlignment="1">
      <alignment/>
    </xf>
    <xf numFmtId="164" fontId="5" fillId="6" borderId="24" xfId="0" applyNumberFormat="1" applyFont="1" applyFill="1" applyBorder="1" applyAlignment="1">
      <alignment/>
    </xf>
    <xf numFmtId="0" fontId="6" fillId="36" borderId="45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2" xfId="0" applyFont="1" applyFill="1" applyBorder="1" applyAlignment="1">
      <alignment wrapText="1"/>
    </xf>
    <xf numFmtId="167" fontId="5" fillId="36" borderId="11" xfId="0" applyNumberFormat="1" applyFont="1" applyFill="1" applyBorder="1" applyAlignment="1">
      <alignment/>
    </xf>
    <xf numFmtId="4" fontId="5" fillId="36" borderId="11" xfId="0" applyNumberFormat="1" applyFont="1" applyFill="1" applyBorder="1" applyAlignment="1">
      <alignment/>
    </xf>
    <xf numFmtId="164" fontId="5" fillId="6" borderId="46" xfId="0" applyNumberFormat="1" applyFont="1" applyFill="1" applyBorder="1" applyAlignment="1">
      <alignment/>
    </xf>
    <xf numFmtId="0" fontId="6" fillId="36" borderId="47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 wrapText="1"/>
    </xf>
    <xf numFmtId="167" fontId="5" fillId="36" borderId="12" xfId="0" applyNumberFormat="1" applyFont="1" applyFill="1" applyBorder="1" applyAlignment="1">
      <alignment/>
    </xf>
    <xf numFmtId="4" fontId="5" fillId="36" borderId="12" xfId="0" applyNumberFormat="1" applyFont="1" applyFill="1" applyBorder="1" applyAlignment="1">
      <alignment/>
    </xf>
    <xf numFmtId="164" fontId="5" fillId="6" borderId="44" xfId="0" applyNumberFormat="1" applyFont="1" applyFill="1" applyBorder="1" applyAlignment="1">
      <alignment/>
    </xf>
    <xf numFmtId="0" fontId="5" fillId="36" borderId="13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164" fontId="6" fillId="6" borderId="46" xfId="0" applyNumberFormat="1" applyFont="1" applyFill="1" applyBorder="1" applyAlignment="1">
      <alignment/>
    </xf>
    <xf numFmtId="164" fontId="6" fillId="6" borderId="48" xfId="0" applyNumberFormat="1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171" fontId="31" fillId="6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38" fillId="6" borderId="28" xfId="0" applyFont="1" applyFill="1" applyBorder="1" applyAlignment="1">
      <alignment vertical="center"/>
    </xf>
    <xf numFmtId="164" fontId="34" fillId="6" borderId="28" xfId="0" applyNumberFormat="1" applyFont="1" applyFill="1" applyBorder="1" applyAlignment="1">
      <alignment vertical="center"/>
    </xf>
    <xf numFmtId="0" fontId="38" fillId="6" borderId="4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vertical="center"/>
    </xf>
    <xf numFmtId="0" fontId="38" fillId="6" borderId="42" xfId="0" applyFont="1" applyFill="1" applyBorder="1" applyAlignment="1">
      <alignment vertical="center"/>
    </xf>
    <xf numFmtId="179" fontId="38" fillId="6" borderId="31" xfId="0" applyNumberFormat="1" applyFont="1" applyFill="1" applyBorder="1" applyAlignment="1">
      <alignment vertical="center"/>
    </xf>
    <xf numFmtId="0" fontId="38" fillId="6" borderId="39" xfId="0" applyFont="1" applyFill="1" applyBorder="1" applyAlignment="1">
      <alignment vertical="center"/>
    </xf>
    <xf numFmtId="0" fontId="38" fillId="6" borderId="33" xfId="0" applyFont="1" applyFill="1" applyBorder="1" applyAlignment="1">
      <alignment vertical="center"/>
    </xf>
    <xf numFmtId="0" fontId="36" fillId="6" borderId="28" xfId="0" applyFont="1" applyFill="1" applyBorder="1" applyAlignment="1">
      <alignment vertical="center" wrapText="1"/>
    </xf>
    <xf numFmtId="0" fontId="38" fillId="0" borderId="49" xfId="0" applyFont="1" applyFill="1" applyBorder="1" applyAlignment="1">
      <alignment horizontal="center" vertical="center"/>
    </xf>
    <xf numFmtId="179" fontId="78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"/>
  <sheetViews>
    <sheetView zoomScalePageLayoutView="0" workbookViewId="0" topLeftCell="A64">
      <selection activeCell="D28" sqref="D28"/>
    </sheetView>
  </sheetViews>
  <sheetFormatPr defaultColWidth="9.00390625" defaultRowHeight="12.75"/>
  <cols>
    <col min="1" max="1" width="7.00390625" style="9" customWidth="1"/>
    <col min="2" max="2" width="7.8515625" style="9" customWidth="1"/>
    <col min="3" max="3" width="7.28125" style="9" customWidth="1"/>
    <col min="4" max="4" width="51.28125" style="9" customWidth="1"/>
    <col min="5" max="5" width="15.7109375" style="9" customWidth="1"/>
    <col min="6" max="6" width="16.7109375" style="9" customWidth="1"/>
    <col min="7" max="7" width="16.140625" style="9" customWidth="1"/>
    <col min="8" max="8" width="7.8515625" style="84" customWidth="1"/>
    <col min="9" max="10" width="9.00390625" style="9" customWidth="1"/>
    <col min="11" max="11" width="22.421875" style="9" customWidth="1"/>
    <col min="12" max="16384" width="9.00390625" style="9" customWidth="1"/>
  </cols>
  <sheetData>
    <row r="1" spans="1:7" s="5" customFormat="1" ht="14.25" customHeight="1">
      <c r="A1" s="10" t="s">
        <v>484</v>
      </c>
      <c r="B1" s="6"/>
      <c r="G1" s="63"/>
    </row>
    <row r="2" spans="7:8" ht="14.25" customHeight="1">
      <c r="G2" s="119" t="s">
        <v>0</v>
      </c>
      <c r="H2" s="9"/>
    </row>
    <row r="3" spans="7:8" ht="14.25" customHeight="1">
      <c r="G3" s="89"/>
      <c r="H3" s="9"/>
    </row>
    <row r="4" spans="1:8" ht="51.75" customHeight="1">
      <c r="A4" s="452" t="s">
        <v>1</v>
      </c>
      <c r="B4" s="452" t="s">
        <v>158</v>
      </c>
      <c r="C4" s="453" t="s">
        <v>2</v>
      </c>
      <c r="D4" s="453" t="s">
        <v>3</v>
      </c>
      <c r="E4" s="454" t="s">
        <v>400</v>
      </c>
      <c r="F4" s="454" t="s">
        <v>4</v>
      </c>
      <c r="G4" s="453" t="s">
        <v>5</v>
      </c>
      <c r="H4" s="455" t="s">
        <v>6</v>
      </c>
    </row>
    <row r="5" spans="1:8" ht="10.5">
      <c r="A5" s="7">
        <v>1</v>
      </c>
      <c r="B5" s="7">
        <v>2</v>
      </c>
      <c r="C5" s="7">
        <v>3</v>
      </c>
      <c r="D5" s="7">
        <v>4</v>
      </c>
      <c r="E5" s="7">
        <v>5</v>
      </c>
      <c r="F5" s="64">
        <v>6</v>
      </c>
      <c r="G5" s="8">
        <v>7</v>
      </c>
      <c r="H5" s="65">
        <v>8</v>
      </c>
    </row>
    <row r="6" spans="1:8" s="68" customFormat="1" ht="33.75" customHeight="1">
      <c r="A6" s="456" t="s">
        <v>7</v>
      </c>
      <c r="B6" s="456"/>
      <c r="C6" s="456"/>
      <c r="D6" s="457" t="s">
        <v>8</v>
      </c>
      <c r="E6" s="458">
        <f aca="true" t="shared" si="0" ref="E6:G7">SUM(E7)</f>
        <v>0</v>
      </c>
      <c r="F6" s="458">
        <f t="shared" si="0"/>
        <v>22107.81</v>
      </c>
      <c r="G6" s="458">
        <f t="shared" si="0"/>
        <v>22107.81</v>
      </c>
      <c r="H6" s="459">
        <f aca="true" t="shared" si="1" ref="H6:H11">G6/F6*100</f>
        <v>100</v>
      </c>
    </row>
    <row r="7" spans="1:8" ht="29.25" customHeight="1">
      <c r="A7" s="93"/>
      <c r="B7" s="93" t="s">
        <v>9</v>
      </c>
      <c r="C7" s="93"/>
      <c r="D7" s="94" t="s">
        <v>10</v>
      </c>
      <c r="E7" s="95">
        <f t="shared" si="0"/>
        <v>0</v>
      </c>
      <c r="F7" s="95">
        <f t="shared" si="0"/>
        <v>22107.81</v>
      </c>
      <c r="G7" s="95">
        <f t="shared" si="0"/>
        <v>22107.81</v>
      </c>
      <c r="H7" s="96">
        <f t="shared" si="1"/>
        <v>100</v>
      </c>
    </row>
    <row r="8" spans="1:8" s="12" customFormat="1" ht="54" customHeight="1">
      <c r="A8" s="97"/>
      <c r="B8" s="97"/>
      <c r="C8" s="97">
        <v>2010</v>
      </c>
      <c r="D8" s="98" t="s">
        <v>11</v>
      </c>
      <c r="E8" s="99">
        <v>0</v>
      </c>
      <c r="F8" s="99">
        <v>22107.81</v>
      </c>
      <c r="G8" s="99">
        <v>22107.81</v>
      </c>
      <c r="H8" s="96">
        <f t="shared" si="1"/>
        <v>100</v>
      </c>
    </row>
    <row r="9" spans="1:256" s="68" customFormat="1" ht="33" customHeight="1">
      <c r="A9" s="456">
        <v>600</v>
      </c>
      <c r="B9" s="456"/>
      <c r="C9" s="456"/>
      <c r="D9" s="460" t="s">
        <v>12</v>
      </c>
      <c r="E9" s="458">
        <f>SUM(E10,E14,E17)</f>
        <v>11667300</v>
      </c>
      <c r="F9" s="458">
        <f>SUM(F10,F14,F17)</f>
        <v>17248691.48</v>
      </c>
      <c r="G9" s="458">
        <f>SUM(G10,G14,G17)</f>
        <v>17996760</v>
      </c>
      <c r="H9" s="459">
        <f t="shared" si="1"/>
        <v>104.33695808674757</v>
      </c>
      <c r="IV9" s="9"/>
    </row>
    <row r="10" spans="1:8" ht="33" customHeight="1">
      <c r="A10" s="93"/>
      <c r="B10" s="93">
        <v>60004</v>
      </c>
      <c r="C10" s="93"/>
      <c r="D10" s="100" t="s">
        <v>13</v>
      </c>
      <c r="E10" s="95">
        <f>SUM(E11:E13)</f>
        <v>5714600</v>
      </c>
      <c r="F10" s="95">
        <f>SUM(F11:F13)</f>
        <v>5714600</v>
      </c>
      <c r="G10" s="95">
        <f>SUM(G11:G13)</f>
        <v>5103660.03</v>
      </c>
      <c r="H10" s="96">
        <f t="shared" si="1"/>
        <v>89.30913852238128</v>
      </c>
    </row>
    <row r="11" spans="1:8" ht="33" customHeight="1">
      <c r="A11" s="93"/>
      <c r="B11" s="93"/>
      <c r="C11" s="93" t="s">
        <v>14</v>
      </c>
      <c r="D11" s="100" t="s">
        <v>15</v>
      </c>
      <c r="E11" s="95">
        <v>4101000</v>
      </c>
      <c r="F11" s="95">
        <v>4101000</v>
      </c>
      <c r="G11" s="95">
        <v>3565449.4</v>
      </c>
      <c r="H11" s="96">
        <f t="shared" si="1"/>
        <v>86.94097537186052</v>
      </c>
    </row>
    <row r="12" spans="1:8" ht="33" customHeight="1">
      <c r="A12" s="93"/>
      <c r="B12" s="93"/>
      <c r="C12" s="93" t="s">
        <v>16</v>
      </c>
      <c r="D12" s="100" t="s">
        <v>17</v>
      </c>
      <c r="E12" s="95">
        <v>0</v>
      </c>
      <c r="F12" s="95">
        <v>0</v>
      </c>
      <c r="G12" s="95">
        <v>11410.64</v>
      </c>
      <c r="H12" s="101" t="s">
        <v>18</v>
      </c>
    </row>
    <row r="13" spans="1:256" s="12" customFormat="1" ht="50.25" customHeight="1">
      <c r="A13" s="97"/>
      <c r="B13" s="97"/>
      <c r="C13" s="97">
        <v>2310</v>
      </c>
      <c r="D13" s="75" t="s">
        <v>19</v>
      </c>
      <c r="E13" s="99">
        <v>1613600</v>
      </c>
      <c r="F13" s="99">
        <v>1613600</v>
      </c>
      <c r="G13" s="99">
        <v>1526799.99</v>
      </c>
      <c r="H13" s="103">
        <f aca="true" t="shared" si="2" ref="H13:H23">G13/F13*100</f>
        <v>94.62072322756569</v>
      </c>
      <c r="IU13" s="9"/>
      <c r="IV13" s="9"/>
    </row>
    <row r="14" spans="1:256" s="12" customFormat="1" ht="50.25" customHeight="1">
      <c r="A14" s="97"/>
      <c r="B14" s="97">
        <v>60013</v>
      </c>
      <c r="C14" s="97"/>
      <c r="D14" s="75" t="s">
        <v>403</v>
      </c>
      <c r="E14" s="99">
        <f>SUM(E15:E16)</f>
        <v>130000</v>
      </c>
      <c r="F14" s="99">
        <f>SUM(F15:F16)</f>
        <v>2939769</v>
      </c>
      <c r="G14" s="99">
        <f>SUM(G15:G16)</f>
        <v>2554394.67</v>
      </c>
      <c r="H14" s="103">
        <f t="shared" si="2"/>
        <v>86.89099959894808</v>
      </c>
      <c r="IU14" s="9"/>
      <c r="IV14" s="9"/>
    </row>
    <row r="15" spans="1:256" s="12" customFormat="1" ht="50.25" customHeight="1">
      <c r="A15" s="97"/>
      <c r="B15" s="97"/>
      <c r="C15" s="97">
        <v>2330</v>
      </c>
      <c r="D15" s="75" t="s">
        <v>651</v>
      </c>
      <c r="E15" s="99">
        <v>130000</v>
      </c>
      <c r="F15" s="99">
        <v>173000</v>
      </c>
      <c r="G15" s="99">
        <v>173000</v>
      </c>
      <c r="H15" s="103">
        <f t="shared" si="2"/>
        <v>100</v>
      </c>
      <c r="IU15" s="9"/>
      <c r="IV15" s="9"/>
    </row>
    <row r="16" spans="1:256" s="12" customFormat="1" ht="50.25" customHeight="1">
      <c r="A16" s="97"/>
      <c r="B16" s="97"/>
      <c r="C16" s="97">
        <v>6630</v>
      </c>
      <c r="D16" s="75" t="s">
        <v>650</v>
      </c>
      <c r="E16" s="99">
        <v>0</v>
      </c>
      <c r="F16" s="99">
        <v>2766769</v>
      </c>
      <c r="G16" s="99">
        <v>2381394.67</v>
      </c>
      <c r="H16" s="103">
        <f t="shared" si="2"/>
        <v>86.07132254264812</v>
      </c>
      <c r="IU16" s="9"/>
      <c r="IV16" s="9"/>
    </row>
    <row r="17" spans="1:8" ht="36.75" customHeight="1">
      <c r="A17" s="93"/>
      <c r="B17" s="93">
        <v>60016</v>
      </c>
      <c r="C17" s="93"/>
      <c r="D17" s="75" t="s">
        <v>20</v>
      </c>
      <c r="E17" s="95">
        <f>SUM(E18:E23)</f>
        <v>5822700</v>
      </c>
      <c r="F17" s="95">
        <f>SUM(F18:F23)</f>
        <v>8594322.48</v>
      </c>
      <c r="G17" s="95">
        <f>SUM(G18:G23)</f>
        <v>10338705.3</v>
      </c>
      <c r="H17" s="103">
        <f t="shared" si="2"/>
        <v>120.2969207178272</v>
      </c>
    </row>
    <row r="18" spans="1:8" ht="36.75" customHeight="1">
      <c r="A18" s="93"/>
      <c r="B18" s="93"/>
      <c r="C18" s="102" t="s">
        <v>338</v>
      </c>
      <c r="D18" s="75" t="s">
        <v>343</v>
      </c>
      <c r="E18" s="95">
        <v>0</v>
      </c>
      <c r="F18" s="95">
        <v>0</v>
      </c>
      <c r="G18" s="95">
        <v>19000</v>
      </c>
      <c r="H18" s="104" t="s">
        <v>18</v>
      </c>
    </row>
    <row r="19" spans="1:8" ht="53.25" customHeight="1">
      <c r="A19" s="102"/>
      <c r="B19" s="93"/>
      <c r="C19" s="102">
        <v>2440</v>
      </c>
      <c r="D19" s="75" t="s">
        <v>420</v>
      </c>
      <c r="E19" s="95">
        <v>0</v>
      </c>
      <c r="F19" s="95">
        <v>16000</v>
      </c>
      <c r="G19" s="95">
        <v>16000</v>
      </c>
      <c r="H19" s="103">
        <f t="shared" si="2"/>
        <v>100</v>
      </c>
    </row>
    <row r="20" spans="1:8" ht="63" customHeight="1">
      <c r="A20" s="93"/>
      <c r="B20" s="93"/>
      <c r="C20" s="102">
        <v>6207</v>
      </c>
      <c r="D20" s="75" t="s">
        <v>347</v>
      </c>
      <c r="E20" s="95">
        <v>5822700</v>
      </c>
      <c r="F20" s="95">
        <v>5822700</v>
      </c>
      <c r="G20" s="95">
        <v>7602015.62</v>
      </c>
      <c r="H20" s="103">
        <f t="shared" si="2"/>
        <v>130.55825682243633</v>
      </c>
    </row>
    <row r="21" spans="1:8" ht="63" customHeight="1">
      <c r="A21" s="93"/>
      <c r="B21" s="93"/>
      <c r="C21" s="102">
        <v>6330</v>
      </c>
      <c r="D21" s="75" t="s">
        <v>492</v>
      </c>
      <c r="E21" s="95">
        <v>0</v>
      </c>
      <c r="F21" s="95">
        <v>2112145</v>
      </c>
      <c r="G21" s="95">
        <v>2068072.12</v>
      </c>
      <c r="H21" s="103">
        <f t="shared" si="2"/>
        <v>97.91335916804955</v>
      </c>
    </row>
    <row r="22" spans="1:8" ht="63" customHeight="1">
      <c r="A22" s="93"/>
      <c r="B22" s="93"/>
      <c r="C22" s="102">
        <v>6610</v>
      </c>
      <c r="D22" s="75" t="s">
        <v>653</v>
      </c>
      <c r="E22" s="95">
        <v>0</v>
      </c>
      <c r="F22" s="95">
        <v>322847</v>
      </c>
      <c r="G22" s="95">
        <v>333617.56</v>
      </c>
      <c r="H22" s="103">
        <f t="shared" si="2"/>
        <v>103.33611896656932</v>
      </c>
    </row>
    <row r="23" spans="1:8" ht="63" customHeight="1">
      <c r="A23" s="93"/>
      <c r="B23" s="93"/>
      <c r="C23" s="102">
        <v>6630</v>
      </c>
      <c r="D23" s="75" t="s">
        <v>652</v>
      </c>
      <c r="E23" s="95">
        <v>0</v>
      </c>
      <c r="F23" s="95">
        <v>320630.48</v>
      </c>
      <c r="G23" s="95">
        <v>300000</v>
      </c>
      <c r="H23" s="103">
        <f t="shared" si="2"/>
        <v>93.56565227360792</v>
      </c>
    </row>
    <row r="24" spans="1:256" s="68" customFormat="1" ht="29.25" customHeight="1">
      <c r="A24" s="456">
        <v>700</v>
      </c>
      <c r="B24" s="456"/>
      <c r="C24" s="456"/>
      <c r="D24" s="460" t="s">
        <v>22</v>
      </c>
      <c r="E24" s="458">
        <f>SUM(E25,E32)</f>
        <v>14245687</v>
      </c>
      <c r="F24" s="458">
        <f>SUM(F25,F32)</f>
        <v>14245687</v>
      </c>
      <c r="G24" s="458">
        <f>SUM(G25,G32)</f>
        <v>10279180.7</v>
      </c>
      <c r="H24" s="459">
        <f aca="true" t="shared" si="3" ref="H24:H51">G24/F24*100</f>
        <v>72.15644075290997</v>
      </c>
      <c r="IV24" s="9"/>
    </row>
    <row r="25" spans="1:8" ht="36" customHeight="1">
      <c r="A25" s="93"/>
      <c r="B25" s="93">
        <v>70005</v>
      </c>
      <c r="C25" s="93"/>
      <c r="D25" s="75" t="s">
        <v>24</v>
      </c>
      <c r="E25" s="95">
        <f>SUM(E26:E31)</f>
        <v>14245687</v>
      </c>
      <c r="F25" s="95">
        <f>SUM(F26:F31)</f>
        <v>14245687</v>
      </c>
      <c r="G25" s="95">
        <f>SUM(G26:G31)</f>
        <v>10272295.1</v>
      </c>
      <c r="H25" s="96">
        <f t="shared" si="3"/>
        <v>72.10810612362886</v>
      </c>
    </row>
    <row r="26" spans="1:8" ht="37.5" customHeight="1">
      <c r="A26" s="93"/>
      <c r="B26" s="93"/>
      <c r="C26" s="93" t="s">
        <v>25</v>
      </c>
      <c r="D26" s="98" t="s">
        <v>26</v>
      </c>
      <c r="E26" s="95">
        <v>1700000</v>
      </c>
      <c r="F26" s="95">
        <v>1700000</v>
      </c>
      <c r="G26" s="95">
        <v>1310174.34</v>
      </c>
      <c r="H26" s="96">
        <f t="shared" si="3"/>
        <v>77.06907882352941</v>
      </c>
    </row>
    <row r="27" spans="1:8" ht="31.5" customHeight="1">
      <c r="A27" s="93"/>
      <c r="B27" s="93"/>
      <c r="C27" s="93" t="s">
        <v>27</v>
      </c>
      <c r="D27" s="100" t="s">
        <v>28</v>
      </c>
      <c r="E27" s="95">
        <v>30000</v>
      </c>
      <c r="F27" s="95">
        <v>30000</v>
      </c>
      <c r="G27" s="95">
        <v>11379.99</v>
      </c>
      <c r="H27" s="96">
        <f t="shared" si="3"/>
        <v>37.933299999999996</v>
      </c>
    </row>
    <row r="28" spans="1:8" ht="63" customHeight="1">
      <c r="A28" s="93"/>
      <c r="B28" s="93"/>
      <c r="C28" s="93" t="s">
        <v>29</v>
      </c>
      <c r="D28" s="75" t="s">
        <v>30</v>
      </c>
      <c r="E28" s="95">
        <v>285687</v>
      </c>
      <c r="F28" s="95">
        <v>285687</v>
      </c>
      <c r="G28" s="95">
        <v>313533.2</v>
      </c>
      <c r="H28" s="96">
        <f t="shared" si="3"/>
        <v>109.747100848131</v>
      </c>
    </row>
    <row r="29" spans="1:8" ht="48" customHeight="1">
      <c r="A29" s="93"/>
      <c r="B29" s="93"/>
      <c r="C29" s="93" t="s">
        <v>31</v>
      </c>
      <c r="D29" s="75" t="s">
        <v>32</v>
      </c>
      <c r="E29" s="95">
        <v>180000</v>
      </c>
      <c r="F29" s="95">
        <v>180000</v>
      </c>
      <c r="G29" s="95">
        <v>270582.16</v>
      </c>
      <c r="H29" s="96">
        <f t="shared" si="3"/>
        <v>150.3234222222222</v>
      </c>
    </row>
    <row r="30" spans="1:8" ht="42.75" customHeight="1">
      <c r="A30" s="93"/>
      <c r="B30" s="93"/>
      <c r="C30" s="93" t="s">
        <v>33</v>
      </c>
      <c r="D30" s="75" t="s">
        <v>34</v>
      </c>
      <c r="E30" s="95">
        <v>12000000</v>
      </c>
      <c r="F30" s="95">
        <v>12000000</v>
      </c>
      <c r="G30" s="95">
        <v>8308952.22</v>
      </c>
      <c r="H30" s="96">
        <f t="shared" si="3"/>
        <v>69.2412685</v>
      </c>
    </row>
    <row r="31" spans="1:8" ht="27" customHeight="1">
      <c r="A31" s="93"/>
      <c r="B31" s="93"/>
      <c r="C31" s="93" t="s">
        <v>16</v>
      </c>
      <c r="D31" s="100" t="s">
        <v>17</v>
      </c>
      <c r="E31" s="95">
        <v>50000</v>
      </c>
      <c r="F31" s="95">
        <v>50000</v>
      </c>
      <c r="G31" s="95">
        <v>57673.19</v>
      </c>
      <c r="H31" s="96">
        <f t="shared" si="3"/>
        <v>115.34638000000001</v>
      </c>
    </row>
    <row r="32" spans="1:8" ht="27" customHeight="1">
      <c r="A32" s="93"/>
      <c r="B32" s="93">
        <v>70095</v>
      </c>
      <c r="C32" s="102"/>
      <c r="D32" s="100" t="s">
        <v>10</v>
      </c>
      <c r="E32" s="95">
        <f>SUM(E33:E33)</f>
        <v>0</v>
      </c>
      <c r="F32" s="95">
        <f>SUM(F33:F33)</f>
        <v>0</v>
      </c>
      <c r="G32" s="95">
        <f>SUM(G33:G33)</f>
        <v>6885.6</v>
      </c>
      <c r="H32" s="101" t="s">
        <v>18</v>
      </c>
    </row>
    <row r="33" spans="1:8" ht="27" customHeight="1">
      <c r="A33" s="93"/>
      <c r="B33" s="93"/>
      <c r="C33" s="102" t="s">
        <v>44</v>
      </c>
      <c r="D33" s="100" t="s">
        <v>45</v>
      </c>
      <c r="E33" s="95">
        <v>0</v>
      </c>
      <c r="F33" s="95">
        <v>0</v>
      </c>
      <c r="G33" s="95">
        <v>6885.6</v>
      </c>
      <c r="H33" s="101" t="s">
        <v>18</v>
      </c>
    </row>
    <row r="34" spans="1:256" s="68" customFormat="1" ht="34.5" customHeight="1">
      <c r="A34" s="456">
        <v>710</v>
      </c>
      <c r="B34" s="456"/>
      <c r="C34" s="456"/>
      <c r="D34" s="460" t="s">
        <v>35</v>
      </c>
      <c r="E34" s="458">
        <f>SUM(E35)</f>
        <v>383000</v>
      </c>
      <c r="F34" s="458">
        <f>SUM(F35)</f>
        <v>394500</v>
      </c>
      <c r="G34" s="458">
        <f>SUM(G35)</f>
        <v>408395.9</v>
      </c>
      <c r="H34" s="459">
        <f t="shared" si="3"/>
        <v>103.5224081115336</v>
      </c>
      <c r="IV34" s="9"/>
    </row>
    <row r="35" spans="1:8" ht="30" customHeight="1">
      <c r="A35" s="93"/>
      <c r="B35" s="93">
        <v>71035</v>
      </c>
      <c r="C35" s="93"/>
      <c r="D35" s="100" t="s">
        <v>36</v>
      </c>
      <c r="E35" s="95">
        <f>SUM(E36:E37)</f>
        <v>383000</v>
      </c>
      <c r="F35" s="95">
        <f>SUM(F36:F37)</f>
        <v>394500</v>
      </c>
      <c r="G35" s="95">
        <f>SUM(G36:G37)</f>
        <v>408395.9</v>
      </c>
      <c r="H35" s="96">
        <f t="shared" si="3"/>
        <v>103.5224081115336</v>
      </c>
    </row>
    <row r="36" spans="1:8" ht="30" customHeight="1">
      <c r="A36" s="93"/>
      <c r="B36" s="93"/>
      <c r="C36" s="93" t="s">
        <v>14</v>
      </c>
      <c r="D36" s="100" t="s">
        <v>37</v>
      </c>
      <c r="E36" s="95">
        <v>370000</v>
      </c>
      <c r="F36" s="95">
        <v>370000</v>
      </c>
      <c r="G36" s="95">
        <v>383895.9</v>
      </c>
      <c r="H36" s="96">
        <f t="shared" si="3"/>
        <v>103.75564864864866</v>
      </c>
    </row>
    <row r="37" spans="1:8" ht="49.5" customHeight="1">
      <c r="A37" s="93"/>
      <c r="B37" s="93"/>
      <c r="C37" s="93">
        <v>2020</v>
      </c>
      <c r="D37" s="75" t="s">
        <v>38</v>
      </c>
      <c r="E37" s="95">
        <v>13000</v>
      </c>
      <c r="F37" s="95">
        <v>24500</v>
      </c>
      <c r="G37" s="95">
        <v>24500</v>
      </c>
      <c r="H37" s="96">
        <f t="shared" si="3"/>
        <v>100</v>
      </c>
    </row>
    <row r="38" spans="1:256" s="68" customFormat="1" ht="31.5" customHeight="1">
      <c r="A38" s="456">
        <v>750</v>
      </c>
      <c r="B38" s="456"/>
      <c r="C38" s="456"/>
      <c r="D38" s="460" t="s">
        <v>39</v>
      </c>
      <c r="E38" s="458">
        <f>SUM(E39,E42,E49)</f>
        <v>1098938</v>
      </c>
      <c r="F38" s="458">
        <f>SUM(F39,F42,F49)</f>
        <v>1161946</v>
      </c>
      <c r="G38" s="458">
        <f>SUM(G39,G42,G49)</f>
        <v>1098283.7599999998</v>
      </c>
      <c r="H38" s="459">
        <f t="shared" si="3"/>
        <v>94.52106724408877</v>
      </c>
      <c r="IV38" s="9"/>
    </row>
    <row r="39" spans="1:8" ht="31.5" customHeight="1">
      <c r="A39" s="93"/>
      <c r="B39" s="93">
        <v>75011</v>
      </c>
      <c r="C39" s="93"/>
      <c r="D39" s="100" t="s">
        <v>40</v>
      </c>
      <c r="E39" s="95">
        <f>SUM(E40,E41)</f>
        <v>510250</v>
      </c>
      <c r="F39" s="95">
        <f>SUM(F40,F41)</f>
        <v>553258</v>
      </c>
      <c r="G39" s="95">
        <f>SUM(G40:G41)</f>
        <v>553236.95</v>
      </c>
      <c r="H39" s="96">
        <f t="shared" si="3"/>
        <v>99.9961952651385</v>
      </c>
    </row>
    <row r="40" spans="1:8" ht="67.5" customHeight="1">
      <c r="A40" s="93"/>
      <c r="B40" s="93"/>
      <c r="C40" s="93">
        <v>2010</v>
      </c>
      <c r="D40" s="75" t="s">
        <v>41</v>
      </c>
      <c r="E40" s="95">
        <v>510000</v>
      </c>
      <c r="F40" s="95">
        <v>553008</v>
      </c>
      <c r="G40" s="95">
        <v>553008</v>
      </c>
      <c r="H40" s="96">
        <f t="shared" si="3"/>
        <v>100</v>
      </c>
    </row>
    <row r="41" spans="1:8" ht="53.25" customHeight="1">
      <c r="A41" s="93"/>
      <c r="B41" s="93"/>
      <c r="C41" s="93">
        <v>2360</v>
      </c>
      <c r="D41" s="75" t="s">
        <v>42</v>
      </c>
      <c r="E41" s="95">
        <v>250</v>
      </c>
      <c r="F41" s="95">
        <v>250</v>
      </c>
      <c r="G41" s="95">
        <v>228.95</v>
      </c>
      <c r="H41" s="96">
        <f t="shared" si="3"/>
        <v>91.58</v>
      </c>
    </row>
    <row r="42" spans="1:8" ht="32.25" customHeight="1">
      <c r="A42" s="93"/>
      <c r="B42" s="93">
        <v>75023</v>
      </c>
      <c r="C42" s="93"/>
      <c r="D42" s="75" t="s">
        <v>43</v>
      </c>
      <c r="E42" s="95">
        <f>SUM(E43:E48)</f>
        <v>468688</v>
      </c>
      <c r="F42" s="95">
        <f>SUM(F43:F48)</f>
        <v>468688</v>
      </c>
      <c r="G42" s="95">
        <f>SUM(G43:G48)</f>
        <v>432851.43</v>
      </c>
      <c r="H42" s="96">
        <f t="shared" si="3"/>
        <v>92.35385373638753</v>
      </c>
    </row>
    <row r="43" spans="1:8" ht="32.25" customHeight="1">
      <c r="A43" s="93"/>
      <c r="B43" s="93"/>
      <c r="C43" s="102" t="s">
        <v>50</v>
      </c>
      <c r="D43" s="75" t="s">
        <v>51</v>
      </c>
      <c r="E43" s="95">
        <v>0</v>
      </c>
      <c r="F43" s="95">
        <v>0</v>
      </c>
      <c r="G43" s="95">
        <v>18351.52</v>
      </c>
      <c r="H43" s="101" t="s">
        <v>18</v>
      </c>
    </row>
    <row r="44" spans="1:8" ht="32.25" customHeight="1">
      <c r="A44" s="93"/>
      <c r="B44" s="93"/>
      <c r="C44" s="102" t="s">
        <v>338</v>
      </c>
      <c r="D44" s="75" t="s">
        <v>343</v>
      </c>
      <c r="E44" s="95">
        <v>0</v>
      </c>
      <c r="F44" s="95">
        <v>0</v>
      </c>
      <c r="G44" s="95">
        <v>33072.28</v>
      </c>
      <c r="H44" s="101" t="s">
        <v>18</v>
      </c>
    </row>
    <row r="45" spans="1:8" ht="32.25" customHeight="1">
      <c r="A45" s="93"/>
      <c r="B45" s="93"/>
      <c r="C45" s="93" t="s">
        <v>27</v>
      </c>
      <c r="D45" s="100" t="s">
        <v>28</v>
      </c>
      <c r="E45" s="95">
        <v>31000</v>
      </c>
      <c r="F45" s="95">
        <v>31000</v>
      </c>
      <c r="G45" s="95">
        <v>114024.45</v>
      </c>
      <c r="H45" s="96">
        <f t="shared" si="3"/>
        <v>367.8208064516129</v>
      </c>
    </row>
    <row r="46" spans="1:8" ht="32.25" customHeight="1">
      <c r="A46" s="93"/>
      <c r="B46" s="93"/>
      <c r="C46" s="102" t="s">
        <v>57</v>
      </c>
      <c r="D46" s="75" t="s">
        <v>58</v>
      </c>
      <c r="E46" s="95">
        <v>0</v>
      </c>
      <c r="F46" s="95">
        <v>0</v>
      </c>
      <c r="G46" s="95">
        <v>60</v>
      </c>
      <c r="H46" s="101" t="s">
        <v>18</v>
      </c>
    </row>
    <row r="47" spans="1:8" ht="32.25" customHeight="1">
      <c r="A47" s="93"/>
      <c r="B47" s="93"/>
      <c r="C47" s="93" t="s">
        <v>16</v>
      </c>
      <c r="D47" s="100" t="s">
        <v>17</v>
      </c>
      <c r="E47" s="95">
        <v>112000</v>
      </c>
      <c r="F47" s="95">
        <v>112000</v>
      </c>
      <c r="G47" s="95">
        <v>110586.29</v>
      </c>
      <c r="H47" s="96">
        <f t="shared" si="3"/>
        <v>98.73775892857142</v>
      </c>
    </row>
    <row r="48" spans="1:8" ht="32.25" customHeight="1">
      <c r="A48" s="93"/>
      <c r="B48" s="93"/>
      <c r="C48" s="93" t="s">
        <v>44</v>
      </c>
      <c r="D48" s="100" t="s">
        <v>45</v>
      </c>
      <c r="E48" s="95">
        <v>325688</v>
      </c>
      <c r="F48" s="95">
        <v>325688</v>
      </c>
      <c r="G48" s="95">
        <v>156756.89</v>
      </c>
      <c r="H48" s="96">
        <f t="shared" si="3"/>
        <v>48.13099960698583</v>
      </c>
    </row>
    <row r="49" spans="1:8" ht="30" customHeight="1">
      <c r="A49" s="93"/>
      <c r="B49" s="93">
        <v>75075</v>
      </c>
      <c r="C49" s="93"/>
      <c r="D49" s="75" t="s">
        <v>303</v>
      </c>
      <c r="E49" s="95">
        <f>SUM(E50:E51)</f>
        <v>120000</v>
      </c>
      <c r="F49" s="95">
        <f>SUM(F50:F51)</f>
        <v>140000</v>
      </c>
      <c r="G49" s="95">
        <f>SUM(G50:G51)</f>
        <v>112195.38</v>
      </c>
      <c r="H49" s="96">
        <f t="shared" si="3"/>
        <v>80.13955714285714</v>
      </c>
    </row>
    <row r="50" spans="1:8" ht="30" customHeight="1">
      <c r="A50" s="93"/>
      <c r="B50" s="93"/>
      <c r="C50" s="102" t="s">
        <v>366</v>
      </c>
      <c r="D50" s="75" t="s">
        <v>367</v>
      </c>
      <c r="E50" s="95">
        <v>0</v>
      </c>
      <c r="F50" s="95">
        <v>20000</v>
      </c>
      <c r="G50" s="95">
        <v>20000</v>
      </c>
      <c r="H50" s="96">
        <f t="shared" si="3"/>
        <v>100</v>
      </c>
    </row>
    <row r="51" spans="1:8" ht="56.25" customHeight="1">
      <c r="A51" s="93"/>
      <c r="B51" s="93"/>
      <c r="C51" s="102">
        <v>2007</v>
      </c>
      <c r="D51" s="75" t="s">
        <v>347</v>
      </c>
      <c r="E51" s="95">
        <v>120000</v>
      </c>
      <c r="F51" s="95">
        <v>120000</v>
      </c>
      <c r="G51" s="95">
        <v>92195.38</v>
      </c>
      <c r="H51" s="96">
        <f t="shared" si="3"/>
        <v>76.82948333333334</v>
      </c>
    </row>
    <row r="52" spans="1:256" s="68" customFormat="1" ht="43.5" customHeight="1">
      <c r="A52" s="456">
        <v>751</v>
      </c>
      <c r="B52" s="456"/>
      <c r="C52" s="456"/>
      <c r="D52" s="461" t="s">
        <v>46</v>
      </c>
      <c r="E52" s="458">
        <f>SUM(E53,E55,E57,E59)</f>
        <v>10250</v>
      </c>
      <c r="F52" s="458">
        <f>SUM(F53,F55,F57,F59)</f>
        <v>277035</v>
      </c>
      <c r="G52" s="458">
        <f>SUM(G53,G55,G57,G59)</f>
        <v>272753.64</v>
      </c>
      <c r="H52" s="459">
        <f aca="true" t="shared" si="4" ref="H52:H70">G52/F52*100</f>
        <v>98.45457794141535</v>
      </c>
      <c r="IV52" s="9"/>
    </row>
    <row r="53" spans="1:8" ht="38.25" customHeight="1">
      <c r="A53" s="93"/>
      <c r="B53" s="93">
        <v>75101</v>
      </c>
      <c r="C53" s="93"/>
      <c r="D53" s="75" t="s">
        <v>47</v>
      </c>
      <c r="E53" s="95">
        <f>SUM(E54)</f>
        <v>10250</v>
      </c>
      <c r="F53" s="95">
        <f>SUM(F54)</f>
        <v>10250</v>
      </c>
      <c r="G53" s="95">
        <f>SUM(G54)</f>
        <v>10250</v>
      </c>
      <c r="H53" s="96">
        <f t="shared" si="4"/>
        <v>100</v>
      </c>
    </row>
    <row r="54" spans="1:8" ht="57.75" customHeight="1">
      <c r="A54" s="93"/>
      <c r="B54" s="93"/>
      <c r="C54" s="93">
        <v>2010</v>
      </c>
      <c r="D54" s="75" t="s">
        <v>41</v>
      </c>
      <c r="E54" s="95">
        <v>10250</v>
      </c>
      <c r="F54" s="95">
        <v>10250</v>
      </c>
      <c r="G54" s="95">
        <v>10250</v>
      </c>
      <c r="H54" s="96">
        <f t="shared" si="4"/>
        <v>100</v>
      </c>
    </row>
    <row r="55" spans="1:8" ht="45" customHeight="1">
      <c r="A55" s="93"/>
      <c r="B55" s="93">
        <v>75107</v>
      </c>
      <c r="C55" s="93"/>
      <c r="D55" s="75" t="s">
        <v>485</v>
      </c>
      <c r="E55" s="95">
        <f>SUM(E56)</f>
        <v>0</v>
      </c>
      <c r="F55" s="95">
        <f>SUM(F56)</f>
        <v>125595</v>
      </c>
      <c r="G55" s="95">
        <f>SUM(G56)</f>
        <v>123633.67</v>
      </c>
      <c r="H55" s="96">
        <f t="shared" si="4"/>
        <v>98.43836936183766</v>
      </c>
    </row>
    <row r="56" spans="1:8" ht="45" customHeight="1">
      <c r="A56" s="93"/>
      <c r="B56" s="93"/>
      <c r="C56" s="93">
        <v>2010</v>
      </c>
      <c r="D56" s="75" t="s">
        <v>41</v>
      </c>
      <c r="E56" s="95">
        <v>0</v>
      </c>
      <c r="F56" s="95">
        <v>125595</v>
      </c>
      <c r="G56" s="95">
        <v>123633.67</v>
      </c>
      <c r="H56" s="96">
        <f t="shared" si="4"/>
        <v>98.43836936183766</v>
      </c>
    </row>
    <row r="57" spans="1:8" ht="45" customHeight="1">
      <c r="A57" s="93"/>
      <c r="B57" s="93">
        <v>75108</v>
      </c>
      <c r="C57" s="93"/>
      <c r="D57" s="75" t="s">
        <v>486</v>
      </c>
      <c r="E57" s="95">
        <f>SUM(E58)</f>
        <v>0</v>
      </c>
      <c r="F57" s="95">
        <f>SUM(F58)</f>
        <v>76477</v>
      </c>
      <c r="G57" s="95">
        <f>SUM(G58)</f>
        <v>76308.76</v>
      </c>
      <c r="H57" s="96">
        <f t="shared" si="4"/>
        <v>99.7800122912771</v>
      </c>
    </row>
    <row r="58" spans="1:8" ht="45" customHeight="1">
      <c r="A58" s="93"/>
      <c r="B58" s="93"/>
      <c r="C58" s="93">
        <v>2010</v>
      </c>
      <c r="D58" s="75" t="s">
        <v>41</v>
      </c>
      <c r="E58" s="95">
        <v>0</v>
      </c>
      <c r="F58" s="95">
        <v>76477</v>
      </c>
      <c r="G58" s="95">
        <v>76308.76</v>
      </c>
      <c r="H58" s="96">
        <f t="shared" si="4"/>
        <v>99.7800122912771</v>
      </c>
    </row>
    <row r="59" spans="1:8" ht="33.75" customHeight="1">
      <c r="A59" s="93"/>
      <c r="B59" s="93">
        <v>75110</v>
      </c>
      <c r="C59" s="93"/>
      <c r="D59" s="75" t="s">
        <v>487</v>
      </c>
      <c r="E59" s="95">
        <f>SUM(E60)</f>
        <v>0</v>
      </c>
      <c r="F59" s="95">
        <f>SUM(F60)</f>
        <v>64713</v>
      </c>
      <c r="G59" s="95">
        <f>SUM(G60)</f>
        <v>62561.21</v>
      </c>
      <c r="H59" s="96">
        <f t="shared" si="4"/>
        <v>96.67487212770232</v>
      </c>
    </row>
    <row r="60" spans="1:8" ht="45" customHeight="1">
      <c r="A60" s="93"/>
      <c r="B60" s="93"/>
      <c r="C60" s="93">
        <v>2010</v>
      </c>
      <c r="D60" s="75" t="s">
        <v>41</v>
      </c>
      <c r="E60" s="95">
        <v>0</v>
      </c>
      <c r="F60" s="95">
        <v>64713</v>
      </c>
      <c r="G60" s="95">
        <v>62561.21</v>
      </c>
      <c r="H60" s="96">
        <f t="shared" si="4"/>
        <v>96.67487212770232</v>
      </c>
    </row>
    <row r="61" spans="1:8" ht="39" customHeight="1">
      <c r="A61" s="456">
        <v>752</v>
      </c>
      <c r="B61" s="456"/>
      <c r="C61" s="456"/>
      <c r="D61" s="461" t="s">
        <v>368</v>
      </c>
      <c r="E61" s="462">
        <f aca="true" t="shared" si="5" ref="E61:G62">SUM(E62)</f>
        <v>600</v>
      </c>
      <c r="F61" s="462">
        <f t="shared" si="5"/>
        <v>600</v>
      </c>
      <c r="G61" s="462">
        <f t="shared" si="5"/>
        <v>600</v>
      </c>
      <c r="H61" s="463">
        <f t="shared" si="4"/>
        <v>100</v>
      </c>
    </row>
    <row r="62" spans="1:8" ht="33" customHeight="1">
      <c r="A62" s="93"/>
      <c r="B62" s="93">
        <v>75212</v>
      </c>
      <c r="C62" s="93"/>
      <c r="D62" s="100" t="s">
        <v>369</v>
      </c>
      <c r="E62" s="95">
        <f t="shared" si="5"/>
        <v>600</v>
      </c>
      <c r="F62" s="95">
        <f t="shared" si="5"/>
        <v>600</v>
      </c>
      <c r="G62" s="95">
        <f t="shared" si="5"/>
        <v>600</v>
      </c>
      <c r="H62" s="96">
        <f t="shared" si="4"/>
        <v>100</v>
      </c>
    </row>
    <row r="63" spans="1:8" ht="45.75" customHeight="1">
      <c r="A63" s="93"/>
      <c r="B63" s="93"/>
      <c r="C63" s="93">
        <v>2010</v>
      </c>
      <c r="D63" s="75" t="s">
        <v>41</v>
      </c>
      <c r="E63" s="95">
        <v>600</v>
      </c>
      <c r="F63" s="95">
        <v>600</v>
      </c>
      <c r="G63" s="95">
        <v>600</v>
      </c>
      <c r="H63" s="96">
        <f t="shared" si="4"/>
        <v>100</v>
      </c>
    </row>
    <row r="64" spans="1:256" s="68" customFormat="1" ht="39.75" customHeight="1">
      <c r="A64" s="456">
        <v>754</v>
      </c>
      <c r="B64" s="456"/>
      <c r="C64" s="456"/>
      <c r="D64" s="461" t="s">
        <v>48</v>
      </c>
      <c r="E64" s="458">
        <f>SUM(E65,E67)</f>
        <v>251350</v>
      </c>
      <c r="F64" s="458">
        <f>SUM(F65,F67)</f>
        <v>251350</v>
      </c>
      <c r="G64" s="458">
        <f>SUM(G65,G67)</f>
        <v>114938.27</v>
      </c>
      <c r="H64" s="459">
        <f t="shared" si="4"/>
        <v>45.728374776208476</v>
      </c>
      <c r="IV64" s="9"/>
    </row>
    <row r="65" spans="1:8" ht="33" customHeight="1">
      <c r="A65" s="93"/>
      <c r="B65" s="93">
        <v>75414</v>
      </c>
      <c r="C65" s="93"/>
      <c r="D65" s="100" t="s">
        <v>49</v>
      </c>
      <c r="E65" s="95">
        <f>SUM(E66:E66)</f>
        <v>1000</v>
      </c>
      <c r="F65" s="95">
        <f>SUM(F66:F66)</f>
        <v>1000</v>
      </c>
      <c r="G65" s="95">
        <f>SUM(G66:G66)</f>
        <v>1000</v>
      </c>
      <c r="H65" s="96">
        <f t="shared" si="4"/>
        <v>100</v>
      </c>
    </row>
    <row r="66" spans="1:8" ht="47.25" customHeight="1">
      <c r="A66" s="93"/>
      <c r="B66" s="93"/>
      <c r="C66" s="93">
        <v>2010</v>
      </c>
      <c r="D66" s="75" t="s">
        <v>41</v>
      </c>
      <c r="E66" s="95">
        <v>1000</v>
      </c>
      <c r="F66" s="95">
        <v>1000</v>
      </c>
      <c r="G66" s="95">
        <v>1000</v>
      </c>
      <c r="H66" s="96">
        <f t="shared" si="4"/>
        <v>100</v>
      </c>
    </row>
    <row r="67" spans="1:8" ht="29.25" customHeight="1">
      <c r="A67" s="93"/>
      <c r="B67" s="93">
        <v>75416</v>
      </c>
      <c r="C67" s="93"/>
      <c r="D67" s="75" t="s">
        <v>372</v>
      </c>
      <c r="E67" s="95">
        <f>SUM(E68:E70)</f>
        <v>250350</v>
      </c>
      <c r="F67" s="95">
        <f>SUM(F68:F70)</f>
        <v>250350</v>
      </c>
      <c r="G67" s="95">
        <f>SUM(G68:G70)</f>
        <v>113938.27</v>
      </c>
      <c r="H67" s="96">
        <f t="shared" si="4"/>
        <v>45.511591771519875</v>
      </c>
    </row>
    <row r="68" spans="1:8" ht="29.25" customHeight="1">
      <c r="A68" s="93"/>
      <c r="B68" s="93"/>
      <c r="C68" s="93" t="s">
        <v>50</v>
      </c>
      <c r="D68" s="75" t="s">
        <v>51</v>
      </c>
      <c r="E68" s="95">
        <v>250000</v>
      </c>
      <c r="F68" s="95">
        <v>250000</v>
      </c>
      <c r="G68" s="95">
        <v>113507.5</v>
      </c>
      <c r="H68" s="96">
        <f t="shared" si="4"/>
        <v>45.403</v>
      </c>
    </row>
    <row r="69" spans="1:8" ht="29.25" customHeight="1">
      <c r="A69" s="93"/>
      <c r="B69" s="93"/>
      <c r="C69" s="102" t="s">
        <v>16</v>
      </c>
      <c r="D69" s="75" t="s">
        <v>17</v>
      </c>
      <c r="E69" s="95">
        <v>0</v>
      </c>
      <c r="F69" s="95">
        <v>0</v>
      </c>
      <c r="G69" s="95">
        <v>11.28</v>
      </c>
      <c r="H69" s="101" t="s">
        <v>18</v>
      </c>
    </row>
    <row r="70" spans="1:8" ht="29.25" customHeight="1">
      <c r="A70" s="93"/>
      <c r="B70" s="93"/>
      <c r="C70" s="93" t="s">
        <v>44</v>
      </c>
      <c r="D70" s="75" t="s">
        <v>52</v>
      </c>
      <c r="E70" s="95">
        <v>350</v>
      </c>
      <c r="F70" s="95">
        <v>350</v>
      </c>
      <c r="G70" s="95">
        <v>419.49</v>
      </c>
      <c r="H70" s="96">
        <f t="shared" si="4"/>
        <v>119.85428571428571</v>
      </c>
    </row>
    <row r="71" spans="1:256" s="68" customFormat="1" ht="52.5" customHeight="1">
      <c r="A71" s="245">
        <v>756</v>
      </c>
      <c r="B71" s="245"/>
      <c r="C71" s="245"/>
      <c r="D71" s="387" t="s">
        <v>53</v>
      </c>
      <c r="E71" s="246">
        <f>SUM(E72,E75,E83,E93,E99)</f>
        <v>87594458</v>
      </c>
      <c r="F71" s="246">
        <f>SUM(F72,F75,F83,F93,F99)</f>
        <v>87654558</v>
      </c>
      <c r="G71" s="246">
        <f>SUM(G72,G75,G83,G93,G99)</f>
        <v>88745402.12</v>
      </c>
      <c r="H71" s="386">
        <f>G71/F71*100</f>
        <v>101.24448077189552</v>
      </c>
      <c r="IV71" s="9"/>
    </row>
    <row r="72" spans="1:8" ht="37.5" customHeight="1">
      <c r="A72" s="93"/>
      <c r="B72" s="93">
        <v>75601</v>
      </c>
      <c r="C72" s="93"/>
      <c r="D72" s="75" t="s">
        <v>54</v>
      </c>
      <c r="E72" s="95">
        <f>SUM(E73:E73)</f>
        <v>176000</v>
      </c>
      <c r="F72" s="95">
        <f>SUM(F73:F73)</f>
        <v>176000</v>
      </c>
      <c r="G72" s="95">
        <f>SUM(G73:G74)</f>
        <v>160463.12</v>
      </c>
      <c r="H72" s="96">
        <f>G72/F72*100</f>
        <v>91.17222727272727</v>
      </c>
    </row>
    <row r="73" spans="1:8" ht="51" customHeight="1">
      <c r="A73" s="93"/>
      <c r="B73" s="93"/>
      <c r="C73" s="93" t="s">
        <v>55</v>
      </c>
      <c r="D73" s="75" t="s">
        <v>56</v>
      </c>
      <c r="E73" s="95">
        <v>176000</v>
      </c>
      <c r="F73" s="95">
        <v>176000</v>
      </c>
      <c r="G73" s="95">
        <v>159176.24</v>
      </c>
      <c r="H73" s="96">
        <f>G73/F73*100</f>
        <v>90.44104545454546</v>
      </c>
    </row>
    <row r="74" spans="1:8" ht="37.5" customHeight="1">
      <c r="A74" s="93"/>
      <c r="B74" s="93"/>
      <c r="C74" s="93" t="s">
        <v>57</v>
      </c>
      <c r="D74" s="75" t="s">
        <v>58</v>
      </c>
      <c r="E74" s="95">
        <v>0</v>
      </c>
      <c r="F74" s="95">
        <v>0</v>
      </c>
      <c r="G74" s="95">
        <v>1286.88</v>
      </c>
      <c r="H74" s="101" t="s">
        <v>18</v>
      </c>
    </row>
    <row r="75" spans="1:8" ht="48.75" customHeight="1">
      <c r="A75" s="93"/>
      <c r="B75" s="93">
        <v>75615</v>
      </c>
      <c r="C75" s="93"/>
      <c r="D75" s="75" t="s">
        <v>59</v>
      </c>
      <c r="E75" s="95">
        <f>SUM(E76:E82)</f>
        <v>21598000</v>
      </c>
      <c r="F75" s="95">
        <f>SUM(F76:F82)</f>
        <v>21598000</v>
      </c>
      <c r="G75" s="95">
        <f>SUM(G76:G82)</f>
        <v>21538513.12</v>
      </c>
      <c r="H75" s="96">
        <f>G75/F75*100</f>
        <v>99.72457227521068</v>
      </c>
    </row>
    <row r="76" spans="1:8" ht="27.75" customHeight="1">
      <c r="A76" s="93"/>
      <c r="B76" s="93"/>
      <c r="C76" s="93" t="s">
        <v>60</v>
      </c>
      <c r="D76" s="100" t="s">
        <v>61</v>
      </c>
      <c r="E76" s="95">
        <v>20500000</v>
      </c>
      <c r="F76" s="95">
        <v>20500000</v>
      </c>
      <c r="G76" s="95">
        <v>20813734.76</v>
      </c>
      <c r="H76" s="96">
        <f>G76/F76*100</f>
        <v>101.53041346341465</v>
      </c>
    </row>
    <row r="77" spans="1:8" ht="27.75" customHeight="1">
      <c r="A77" s="93"/>
      <c r="B77" s="93"/>
      <c r="C77" s="93" t="s">
        <v>62</v>
      </c>
      <c r="D77" s="100" t="s">
        <v>63</v>
      </c>
      <c r="E77" s="95">
        <v>42000</v>
      </c>
      <c r="F77" s="95">
        <v>42000</v>
      </c>
      <c r="G77" s="95">
        <v>41233.1</v>
      </c>
      <c r="H77" s="96">
        <f>G77/F77*100</f>
        <v>98.17404761904761</v>
      </c>
    </row>
    <row r="78" spans="1:8" ht="27.75" customHeight="1">
      <c r="A78" s="93"/>
      <c r="B78" s="93"/>
      <c r="C78" s="93" t="s">
        <v>64</v>
      </c>
      <c r="D78" s="100" t="s">
        <v>65</v>
      </c>
      <c r="E78" s="95">
        <v>0</v>
      </c>
      <c r="F78" s="95">
        <v>0</v>
      </c>
      <c r="G78" s="95">
        <v>75</v>
      </c>
      <c r="H78" s="101" t="s">
        <v>18</v>
      </c>
    </row>
    <row r="79" spans="1:8" ht="27.75" customHeight="1">
      <c r="A79" s="93"/>
      <c r="B79" s="93"/>
      <c r="C79" s="93" t="s">
        <v>66</v>
      </c>
      <c r="D79" s="100" t="s">
        <v>67</v>
      </c>
      <c r="E79" s="95">
        <v>430000</v>
      </c>
      <c r="F79" s="95">
        <v>430000</v>
      </c>
      <c r="G79" s="95">
        <v>424505.86</v>
      </c>
      <c r="H79" s="96">
        <f aca="true" t="shared" si="6" ref="H79:H85">G79/F79*100</f>
        <v>98.72229302325582</v>
      </c>
    </row>
    <row r="80" spans="1:8" ht="27.75" customHeight="1">
      <c r="A80" s="93"/>
      <c r="B80" s="93"/>
      <c r="C80" s="93" t="s">
        <v>68</v>
      </c>
      <c r="D80" s="75" t="s">
        <v>69</v>
      </c>
      <c r="E80" s="95">
        <v>545000</v>
      </c>
      <c r="F80" s="95">
        <v>545000</v>
      </c>
      <c r="G80" s="95">
        <v>211129.04</v>
      </c>
      <c r="H80" s="96">
        <f t="shared" si="6"/>
        <v>38.73927339449541</v>
      </c>
    </row>
    <row r="81" spans="1:8" ht="36.75" customHeight="1">
      <c r="A81" s="93"/>
      <c r="B81" s="93"/>
      <c r="C81" s="93" t="s">
        <v>57</v>
      </c>
      <c r="D81" s="75" t="s">
        <v>58</v>
      </c>
      <c r="E81" s="95">
        <v>81000</v>
      </c>
      <c r="F81" s="95">
        <v>81000</v>
      </c>
      <c r="G81" s="95">
        <v>44435.36</v>
      </c>
      <c r="H81" s="96">
        <f t="shared" si="6"/>
        <v>54.858469135802466</v>
      </c>
    </row>
    <row r="82" spans="1:8" ht="36.75" customHeight="1">
      <c r="A82" s="93"/>
      <c r="B82" s="93"/>
      <c r="C82" s="93">
        <v>2680</v>
      </c>
      <c r="D82" s="75" t="s">
        <v>416</v>
      </c>
      <c r="E82" s="95">
        <v>0</v>
      </c>
      <c r="F82" s="95">
        <v>0</v>
      </c>
      <c r="G82" s="95">
        <v>3400</v>
      </c>
      <c r="H82" s="101" t="s">
        <v>18</v>
      </c>
    </row>
    <row r="83" spans="1:8" ht="48.75" customHeight="1">
      <c r="A83" s="93"/>
      <c r="B83" s="93">
        <v>75616</v>
      </c>
      <c r="C83" s="93"/>
      <c r="D83" s="75" t="s">
        <v>70</v>
      </c>
      <c r="E83" s="95">
        <f>SUM(E84:E92)</f>
        <v>10971500</v>
      </c>
      <c r="F83" s="95">
        <f>SUM(F84:F92)</f>
        <v>10971600</v>
      </c>
      <c r="G83" s="95">
        <f>SUM(G84:G92)</f>
        <v>11583421.59</v>
      </c>
      <c r="H83" s="96">
        <f t="shared" si="6"/>
        <v>105.57641173575412</v>
      </c>
    </row>
    <row r="84" spans="1:8" ht="28.5" customHeight="1">
      <c r="A84" s="93"/>
      <c r="B84" s="93"/>
      <c r="C84" s="93" t="s">
        <v>60</v>
      </c>
      <c r="D84" s="100" t="s">
        <v>61</v>
      </c>
      <c r="E84" s="95">
        <v>7900000</v>
      </c>
      <c r="F84" s="95">
        <v>7900000</v>
      </c>
      <c r="G84" s="95">
        <v>7812395.12</v>
      </c>
      <c r="H84" s="96">
        <f t="shared" si="6"/>
        <v>98.89107746835442</v>
      </c>
    </row>
    <row r="85" spans="1:8" ht="28.5" customHeight="1">
      <c r="A85" s="93"/>
      <c r="B85" s="93"/>
      <c r="C85" s="93" t="s">
        <v>62</v>
      </c>
      <c r="D85" s="100" t="s">
        <v>63</v>
      </c>
      <c r="E85" s="95">
        <v>31500</v>
      </c>
      <c r="F85" s="95">
        <v>31600</v>
      </c>
      <c r="G85" s="95">
        <v>37205.68</v>
      </c>
      <c r="H85" s="96">
        <f t="shared" si="6"/>
        <v>117.73949367088608</v>
      </c>
    </row>
    <row r="86" spans="1:8" ht="28.5" customHeight="1">
      <c r="A86" s="93"/>
      <c r="B86" s="93"/>
      <c r="C86" s="93" t="s">
        <v>64</v>
      </c>
      <c r="D86" s="100" t="s">
        <v>65</v>
      </c>
      <c r="E86" s="95">
        <v>0</v>
      </c>
      <c r="F86" s="95">
        <v>0</v>
      </c>
      <c r="G86" s="95">
        <v>100</v>
      </c>
      <c r="H86" s="101" t="s">
        <v>18</v>
      </c>
    </row>
    <row r="87" spans="1:8" ht="28.5" customHeight="1">
      <c r="A87" s="93"/>
      <c r="B87" s="93"/>
      <c r="C87" s="93" t="s">
        <v>66</v>
      </c>
      <c r="D87" s="100" t="s">
        <v>67</v>
      </c>
      <c r="E87" s="95">
        <v>465000</v>
      </c>
      <c r="F87" s="95">
        <v>465000</v>
      </c>
      <c r="G87" s="95">
        <v>557642.66</v>
      </c>
      <c r="H87" s="96">
        <f aca="true" t="shared" si="7" ref="H87:H98">G87/F87*100</f>
        <v>119.92315268817204</v>
      </c>
    </row>
    <row r="88" spans="1:8" ht="28.5" customHeight="1">
      <c r="A88" s="93"/>
      <c r="B88" s="93"/>
      <c r="C88" s="93" t="s">
        <v>71</v>
      </c>
      <c r="D88" s="100" t="s">
        <v>72</v>
      </c>
      <c r="E88" s="95">
        <v>300000</v>
      </c>
      <c r="F88" s="95">
        <v>300000</v>
      </c>
      <c r="G88" s="95">
        <v>633183.4</v>
      </c>
      <c r="H88" s="96">
        <f t="shared" si="7"/>
        <v>211.06113333333334</v>
      </c>
    </row>
    <row r="89" spans="1:8" ht="28.5" customHeight="1">
      <c r="A89" s="93"/>
      <c r="B89" s="93"/>
      <c r="C89" s="93" t="s">
        <v>73</v>
      </c>
      <c r="D89" s="100" t="s">
        <v>304</v>
      </c>
      <c r="E89" s="95">
        <v>15000</v>
      </c>
      <c r="F89" s="95">
        <v>15000</v>
      </c>
      <c r="G89" s="95">
        <v>9143</v>
      </c>
      <c r="H89" s="96">
        <f t="shared" si="7"/>
        <v>60.95333333333334</v>
      </c>
    </row>
    <row r="90" spans="1:8" ht="28.5" customHeight="1">
      <c r="A90" s="93"/>
      <c r="B90" s="93"/>
      <c r="C90" s="93" t="s">
        <v>74</v>
      </c>
      <c r="D90" s="100" t="s">
        <v>75</v>
      </c>
      <c r="E90" s="95">
        <v>180000</v>
      </c>
      <c r="F90" s="95">
        <v>180000</v>
      </c>
      <c r="G90" s="95">
        <v>176166</v>
      </c>
      <c r="H90" s="96">
        <f t="shared" si="7"/>
        <v>97.87</v>
      </c>
    </row>
    <row r="91" spans="1:8" ht="28.5" customHeight="1">
      <c r="A91" s="93"/>
      <c r="B91" s="93"/>
      <c r="C91" s="93" t="s">
        <v>68</v>
      </c>
      <c r="D91" s="75" t="s">
        <v>69</v>
      </c>
      <c r="E91" s="95">
        <v>2000000</v>
      </c>
      <c r="F91" s="95">
        <v>2000000</v>
      </c>
      <c r="G91" s="95">
        <v>2213740.83</v>
      </c>
      <c r="H91" s="96">
        <f t="shared" si="7"/>
        <v>110.68704149999999</v>
      </c>
    </row>
    <row r="92" spans="1:8" ht="38.25" customHeight="1">
      <c r="A92" s="93"/>
      <c r="B92" s="93"/>
      <c r="C92" s="93" t="s">
        <v>57</v>
      </c>
      <c r="D92" s="75" t="s">
        <v>58</v>
      </c>
      <c r="E92" s="95">
        <v>80000</v>
      </c>
      <c r="F92" s="95">
        <v>80000</v>
      </c>
      <c r="G92" s="95">
        <v>143844.9</v>
      </c>
      <c r="H92" s="96">
        <f t="shared" si="7"/>
        <v>179.806125</v>
      </c>
    </row>
    <row r="93" spans="1:8" ht="42.75" customHeight="1">
      <c r="A93" s="93"/>
      <c r="B93" s="93">
        <v>75618</v>
      </c>
      <c r="C93" s="93"/>
      <c r="D93" s="75" t="s">
        <v>76</v>
      </c>
      <c r="E93" s="95">
        <f>SUM(E94:E98)</f>
        <v>5213520</v>
      </c>
      <c r="F93" s="95">
        <f>SUM(F94:F98)</f>
        <v>5273520</v>
      </c>
      <c r="G93" s="95">
        <f>SUM(G94:G98)</f>
        <v>4398628.17</v>
      </c>
      <c r="H93" s="96">
        <f t="shared" si="7"/>
        <v>83.4097181768534</v>
      </c>
    </row>
    <row r="94" spans="1:8" ht="31.5" customHeight="1">
      <c r="A94" s="93"/>
      <c r="B94" s="93"/>
      <c r="C94" s="93" t="s">
        <v>77</v>
      </c>
      <c r="D94" s="100" t="s">
        <v>78</v>
      </c>
      <c r="E94" s="95">
        <v>1570000</v>
      </c>
      <c r="F94" s="95">
        <v>1570000</v>
      </c>
      <c r="G94" s="95">
        <v>935429.96</v>
      </c>
      <c r="H94" s="96">
        <f t="shared" si="7"/>
        <v>59.58152611464968</v>
      </c>
    </row>
    <row r="95" spans="1:8" ht="31.5" customHeight="1">
      <c r="A95" s="93"/>
      <c r="B95" s="93"/>
      <c r="C95" s="93" t="s">
        <v>79</v>
      </c>
      <c r="D95" s="75" t="s">
        <v>80</v>
      </c>
      <c r="E95" s="95">
        <v>1250000</v>
      </c>
      <c r="F95" s="95">
        <v>1310000</v>
      </c>
      <c r="G95" s="95">
        <v>1334199.71</v>
      </c>
      <c r="H95" s="96">
        <f t="shared" si="7"/>
        <v>101.84730610687023</v>
      </c>
    </row>
    <row r="96" spans="1:8" ht="37.5" customHeight="1">
      <c r="A96" s="93"/>
      <c r="B96" s="93"/>
      <c r="C96" s="93" t="s">
        <v>81</v>
      </c>
      <c r="D96" s="75" t="s">
        <v>82</v>
      </c>
      <c r="E96" s="95">
        <v>2390000</v>
      </c>
      <c r="F96" s="95">
        <v>2390000</v>
      </c>
      <c r="G96" s="95">
        <v>2121976.29</v>
      </c>
      <c r="H96" s="96">
        <f t="shared" si="7"/>
        <v>88.78561882845189</v>
      </c>
    </row>
    <row r="97" spans="1:8" ht="31.5" customHeight="1">
      <c r="A97" s="93"/>
      <c r="B97" s="93"/>
      <c r="C97" s="93" t="s">
        <v>83</v>
      </c>
      <c r="D97" s="75" t="s">
        <v>84</v>
      </c>
      <c r="E97" s="95">
        <v>1020</v>
      </c>
      <c r="F97" s="95">
        <v>1020</v>
      </c>
      <c r="G97" s="95">
        <v>3265</v>
      </c>
      <c r="H97" s="96">
        <f t="shared" si="7"/>
        <v>320.0980392156863</v>
      </c>
    </row>
    <row r="98" spans="1:8" ht="31.5" customHeight="1">
      <c r="A98" s="93"/>
      <c r="B98" s="93"/>
      <c r="C98" s="93" t="s">
        <v>16</v>
      </c>
      <c r="D98" s="75" t="s">
        <v>85</v>
      </c>
      <c r="E98" s="95">
        <v>2500</v>
      </c>
      <c r="F98" s="95">
        <v>2500</v>
      </c>
      <c r="G98" s="95">
        <v>3757.21</v>
      </c>
      <c r="H98" s="96">
        <f t="shared" si="7"/>
        <v>150.28840000000002</v>
      </c>
    </row>
    <row r="99" spans="1:8" ht="33.75" customHeight="1">
      <c r="A99" s="93"/>
      <c r="B99" s="93">
        <v>75621</v>
      </c>
      <c r="C99" s="93"/>
      <c r="D99" s="75" t="s">
        <v>86</v>
      </c>
      <c r="E99" s="95">
        <f>SUM(E100:E101)</f>
        <v>49635438</v>
      </c>
      <c r="F99" s="95">
        <f>SUM(F100:F101)</f>
        <v>49635438</v>
      </c>
      <c r="G99" s="95">
        <f>SUM(G100:G101)</f>
        <v>51064376.12</v>
      </c>
      <c r="H99" s="96">
        <f aca="true" t="shared" si="8" ref="H99:H114">G99/F99*100</f>
        <v>102.87886674839054</v>
      </c>
    </row>
    <row r="100" spans="1:8" ht="29.25" customHeight="1">
      <c r="A100" s="93"/>
      <c r="B100" s="93"/>
      <c r="C100" s="93" t="s">
        <v>87</v>
      </c>
      <c r="D100" s="75" t="s">
        <v>88</v>
      </c>
      <c r="E100" s="95">
        <v>47485438</v>
      </c>
      <c r="F100" s="95">
        <v>47485438</v>
      </c>
      <c r="G100" s="95">
        <v>47897125</v>
      </c>
      <c r="H100" s="96">
        <f t="shared" si="8"/>
        <v>100.86697526092104</v>
      </c>
    </row>
    <row r="101" spans="1:8" ht="29.25" customHeight="1">
      <c r="A101" s="93"/>
      <c r="B101" s="93"/>
      <c r="C101" s="93" t="s">
        <v>89</v>
      </c>
      <c r="D101" s="75" t="s">
        <v>90</v>
      </c>
      <c r="E101" s="95">
        <v>2150000</v>
      </c>
      <c r="F101" s="95">
        <v>2150000</v>
      </c>
      <c r="G101" s="95">
        <v>3167251.12</v>
      </c>
      <c r="H101" s="96">
        <f t="shared" si="8"/>
        <v>147.31400558139535</v>
      </c>
    </row>
    <row r="102" spans="1:256" s="68" customFormat="1" ht="26.25" customHeight="1">
      <c r="A102" s="456">
        <v>758</v>
      </c>
      <c r="B102" s="456"/>
      <c r="C102" s="456"/>
      <c r="D102" s="460" t="s">
        <v>91</v>
      </c>
      <c r="E102" s="458">
        <f>SUM(E103,E105)</f>
        <v>32428946</v>
      </c>
      <c r="F102" s="458">
        <f>SUM(F103,F105)</f>
        <v>36404490.95</v>
      </c>
      <c r="G102" s="458">
        <f>SUM(G103,G105)</f>
        <v>36534911.62</v>
      </c>
      <c r="H102" s="459">
        <f t="shared" si="8"/>
        <v>100.3582543433422</v>
      </c>
      <c r="IV102" s="9"/>
    </row>
    <row r="103" spans="1:8" ht="39.75" customHeight="1">
      <c r="A103" s="93"/>
      <c r="B103" s="93">
        <v>75801</v>
      </c>
      <c r="C103" s="93"/>
      <c r="D103" s="75" t="s">
        <v>92</v>
      </c>
      <c r="E103" s="95">
        <f>SUM(E104)</f>
        <v>32178946</v>
      </c>
      <c r="F103" s="95">
        <f>SUM(F104)</f>
        <v>32750628</v>
      </c>
      <c r="G103" s="95">
        <f>SUM(G104)</f>
        <v>32750628</v>
      </c>
      <c r="H103" s="96">
        <f t="shared" si="8"/>
        <v>100</v>
      </c>
    </row>
    <row r="104" spans="1:8" ht="31.5" customHeight="1">
      <c r="A104" s="93"/>
      <c r="B104" s="93"/>
      <c r="C104" s="93">
        <v>2920</v>
      </c>
      <c r="D104" s="100" t="s">
        <v>93</v>
      </c>
      <c r="E104" s="95">
        <v>32178946</v>
      </c>
      <c r="F104" s="95">
        <v>32750628</v>
      </c>
      <c r="G104" s="95">
        <v>32750628</v>
      </c>
      <c r="H104" s="96">
        <f t="shared" si="8"/>
        <v>100</v>
      </c>
    </row>
    <row r="105" spans="1:8" ht="31.5" customHeight="1">
      <c r="A105" s="93"/>
      <c r="B105" s="93">
        <v>75814</v>
      </c>
      <c r="C105" s="93"/>
      <c r="D105" s="100" t="s">
        <v>94</v>
      </c>
      <c r="E105" s="95">
        <f>SUM(E106:E106)</f>
        <v>250000</v>
      </c>
      <c r="F105" s="95">
        <f>SUM(F106:F106)</f>
        <v>3653862.95</v>
      </c>
      <c r="G105" s="99">
        <f>SUM(G106:G106)</f>
        <v>3784283.62</v>
      </c>
      <c r="H105" s="96">
        <f t="shared" si="8"/>
        <v>103.56939140259762</v>
      </c>
    </row>
    <row r="106" spans="1:8" ht="31.5" customHeight="1">
      <c r="A106" s="93"/>
      <c r="B106" s="93"/>
      <c r="C106" s="93" t="s">
        <v>44</v>
      </c>
      <c r="D106" s="100" t="s">
        <v>45</v>
      </c>
      <c r="E106" s="95">
        <v>250000</v>
      </c>
      <c r="F106" s="95">
        <v>3653862.95</v>
      </c>
      <c r="G106" s="95">
        <v>3784283.62</v>
      </c>
      <c r="H106" s="96">
        <f t="shared" si="8"/>
        <v>103.56939140259762</v>
      </c>
    </row>
    <row r="107" spans="1:256" s="68" customFormat="1" ht="26.25" customHeight="1">
      <c r="A107" s="456">
        <v>801</v>
      </c>
      <c r="B107" s="456"/>
      <c r="C107" s="456"/>
      <c r="D107" s="460" t="s">
        <v>95</v>
      </c>
      <c r="E107" s="458">
        <f>SUM(E108,E116,E123,E128)</f>
        <v>3709401</v>
      </c>
      <c r="F107" s="458">
        <f>SUM(F108,F116,F123,F128)</f>
        <v>4576332.06</v>
      </c>
      <c r="G107" s="458">
        <f>SUM(G108,G116,G123,G128)</f>
        <v>4556977.899999999</v>
      </c>
      <c r="H107" s="459">
        <f t="shared" si="8"/>
        <v>99.57708138862633</v>
      </c>
      <c r="IV107" s="9"/>
    </row>
    <row r="108" spans="1:8" ht="27" customHeight="1">
      <c r="A108" s="93"/>
      <c r="B108" s="93">
        <v>80101</v>
      </c>
      <c r="C108" s="93"/>
      <c r="D108" s="100" t="s">
        <v>96</v>
      </c>
      <c r="E108" s="95">
        <f>SUM(E109:E115)</f>
        <v>118572</v>
      </c>
      <c r="F108" s="95">
        <f>SUM(F109:F115)</f>
        <v>338633.4</v>
      </c>
      <c r="G108" s="95">
        <f>SUM(G109:G115)</f>
        <v>318653.65</v>
      </c>
      <c r="H108" s="96">
        <f t="shared" si="8"/>
        <v>94.09988796143558</v>
      </c>
    </row>
    <row r="109" spans="1:8" ht="60.75" customHeight="1">
      <c r="A109" s="93"/>
      <c r="B109" s="93"/>
      <c r="C109" s="93" t="s">
        <v>29</v>
      </c>
      <c r="D109" s="75" t="s">
        <v>30</v>
      </c>
      <c r="E109" s="95">
        <v>9572</v>
      </c>
      <c r="F109" s="95">
        <v>9572</v>
      </c>
      <c r="G109" s="95">
        <v>8338.76</v>
      </c>
      <c r="H109" s="103">
        <f t="shared" si="8"/>
        <v>87.11617216882574</v>
      </c>
    </row>
    <row r="110" spans="1:8" ht="36" customHeight="1">
      <c r="A110" s="93"/>
      <c r="B110" s="93"/>
      <c r="C110" s="93" t="s">
        <v>14</v>
      </c>
      <c r="D110" s="100" t="s">
        <v>37</v>
      </c>
      <c r="E110" s="95">
        <v>109000</v>
      </c>
      <c r="F110" s="95">
        <v>109000</v>
      </c>
      <c r="G110" s="95">
        <v>101322</v>
      </c>
      <c r="H110" s="96">
        <f t="shared" si="8"/>
        <v>92.9559633027523</v>
      </c>
    </row>
    <row r="111" spans="1:8" ht="36" customHeight="1">
      <c r="A111" s="93"/>
      <c r="B111" s="93"/>
      <c r="C111" s="102" t="s">
        <v>370</v>
      </c>
      <c r="D111" s="100" t="s">
        <v>371</v>
      </c>
      <c r="E111" s="95">
        <v>0</v>
      </c>
      <c r="F111" s="95">
        <v>8413</v>
      </c>
      <c r="G111" s="95">
        <v>8413.02</v>
      </c>
      <c r="H111" s="96">
        <f t="shared" si="8"/>
        <v>100.00023772732676</v>
      </c>
    </row>
    <row r="112" spans="1:8" ht="36" customHeight="1">
      <c r="A112" s="93"/>
      <c r="B112" s="93"/>
      <c r="C112" s="93" t="s">
        <v>16</v>
      </c>
      <c r="D112" s="100" t="s">
        <v>17</v>
      </c>
      <c r="E112" s="95">
        <v>0</v>
      </c>
      <c r="F112" s="95">
        <v>0</v>
      </c>
      <c r="G112" s="95">
        <v>103.5</v>
      </c>
      <c r="H112" s="101" t="s">
        <v>18</v>
      </c>
    </row>
    <row r="113" spans="1:8" ht="36" customHeight="1">
      <c r="A113" s="93"/>
      <c r="B113" s="93"/>
      <c r="C113" s="93" t="s">
        <v>44</v>
      </c>
      <c r="D113" s="100" t="s">
        <v>45</v>
      </c>
      <c r="E113" s="95">
        <v>0</v>
      </c>
      <c r="F113" s="95">
        <v>103</v>
      </c>
      <c r="G113" s="95">
        <v>208.02</v>
      </c>
      <c r="H113" s="96">
        <f t="shared" si="8"/>
        <v>201.96116504854368</v>
      </c>
    </row>
    <row r="114" spans="1:8" ht="48.75" customHeight="1">
      <c r="A114" s="93"/>
      <c r="B114" s="93"/>
      <c r="C114" s="93">
        <v>2010</v>
      </c>
      <c r="D114" s="75" t="s">
        <v>41</v>
      </c>
      <c r="E114" s="95">
        <v>0</v>
      </c>
      <c r="F114" s="95">
        <v>198525.4</v>
      </c>
      <c r="G114" s="95">
        <v>187248.39</v>
      </c>
      <c r="H114" s="96">
        <f t="shared" si="8"/>
        <v>94.31961351041228</v>
      </c>
    </row>
    <row r="115" spans="1:8" ht="48.75" customHeight="1">
      <c r="A115" s="93"/>
      <c r="B115" s="93"/>
      <c r="C115" s="93">
        <v>2030</v>
      </c>
      <c r="D115" s="75" t="s">
        <v>97</v>
      </c>
      <c r="E115" s="95">
        <v>0</v>
      </c>
      <c r="F115" s="95">
        <v>13020</v>
      </c>
      <c r="G115" s="95">
        <v>13019.96</v>
      </c>
      <c r="H115" s="96">
        <f aca="true" t="shared" si="9" ref="H115:H129">G115/F115*100</f>
        <v>99.99969278033794</v>
      </c>
    </row>
    <row r="116" spans="1:8" ht="35.25" customHeight="1">
      <c r="A116" s="93"/>
      <c r="B116" s="93">
        <v>80104</v>
      </c>
      <c r="C116" s="93"/>
      <c r="D116" s="75" t="s">
        <v>175</v>
      </c>
      <c r="E116" s="95">
        <f>SUM(E117:E122)</f>
        <v>3589390</v>
      </c>
      <c r="F116" s="95">
        <f>SUM(F117:F122)</f>
        <v>4088924</v>
      </c>
      <c r="G116" s="95">
        <f>SUM(G117:G122)</f>
        <v>4089231.82</v>
      </c>
      <c r="H116" s="103">
        <f t="shared" si="9"/>
        <v>100.0075281418779</v>
      </c>
    </row>
    <row r="117" spans="1:8" ht="35.25" customHeight="1">
      <c r="A117" s="93"/>
      <c r="B117" s="93"/>
      <c r="C117" s="102" t="s">
        <v>27</v>
      </c>
      <c r="D117" s="75" t="s">
        <v>28</v>
      </c>
      <c r="E117" s="95">
        <v>572138</v>
      </c>
      <c r="F117" s="95">
        <v>1213763</v>
      </c>
      <c r="G117" s="95">
        <v>1277960.71</v>
      </c>
      <c r="H117" s="103">
        <f t="shared" si="9"/>
        <v>105.28914705753924</v>
      </c>
    </row>
    <row r="118" spans="1:8" ht="35.25" customHeight="1">
      <c r="A118" s="93"/>
      <c r="B118" s="93"/>
      <c r="C118" s="102" t="s">
        <v>14</v>
      </c>
      <c r="D118" s="75" t="s">
        <v>37</v>
      </c>
      <c r="E118" s="95">
        <v>421365</v>
      </c>
      <c r="F118" s="95">
        <v>421365</v>
      </c>
      <c r="G118" s="95">
        <v>359887</v>
      </c>
      <c r="H118" s="103">
        <f t="shared" si="9"/>
        <v>85.40979910528877</v>
      </c>
    </row>
    <row r="119" spans="1:8" ht="35.25" customHeight="1">
      <c r="A119" s="93"/>
      <c r="B119" s="93"/>
      <c r="C119" s="102" t="s">
        <v>370</v>
      </c>
      <c r="D119" s="75" t="s">
        <v>371</v>
      </c>
      <c r="E119" s="95">
        <v>0</v>
      </c>
      <c r="F119" s="95">
        <v>264</v>
      </c>
      <c r="G119" s="95">
        <v>264</v>
      </c>
      <c r="H119" s="103">
        <f t="shared" si="9"/>
        <v>100</v>
      </c>
    </row>
    <row r="120" spans="1:8" ht="35.25" customHeight="1">
      <c r="A120" s="93"/>
      <c r="B120" s="93"/>
      <c r="C120" s="102" t="s">
        <v>16</v>
      </c>
      <c r="D120" s="75" t="s">
        <v>17</v>
      </c>
      <c r="E120" s="95">
        <v>20</v>
      </c>
      <c r="F120" s="95">
        <v>20</v>
      </c>
      <c r="G120" s="95">
        <v>42.39</v>
      </c>
      <c r="H120" s="103">
        <f t="shared" si="9"/>
        <v>211.95</v>
      </c>
    </row>
    <row r="121" spans="1:8" ht="32.25" customHeight="1">
      <c r="A121" s="93"/>
      <c r="B121" s="93"/>
      <c r="C121" s="102" t="s">
        <v>44</v>
      </c>
      <c r="D121" s="75" t="s">
        <v>45</v>
      </c>
      <c r="E121" s="95">
        <v>220</v>
      </c>
      <c r="F121" s="95">
        <v>441</v>
      </c>
      <c r="G121" s="95">
        <v>1592.45</v>
      </c>
      <c r="H121" s="103">
        <f t="shared" si="9"/>
        <v>361.09977324263036</v>
      </c>
    </row>
    <row r="122" spans="1:8" ht="50.25" customHeight="1">
      <c r="A122" s="93"/>
      <c r="B122" s="93"/>
      <c r="C122" s="102">
        <v>2030</v>
      </c>
      <c r="D122" s="75" t="s">
        <v>97</v>
      </c>
      <c r="E122" s="95">
        <v>2595647</v>
      </c>
      <c r="F122" s="95">
        <v>2453071</v>
      </c>
      <c r="G122" s="95">
        <v>2449485.27</v>
      </c>
      <c r="H122" s="103">
        <f t="shared" si="9"/>
        <v>99.85382689697934</v>
      </c>
    </row>
    <row r="123" spans="1:8" ht="30.75" customHeight="1">
      <c r="A123" s="93"/>
      <c r="B123" s="93">
        <v>80110</v>
      </c>
      <c r="C123" s="93"/>
      <c r="D123" s="75" t="s">
        <v>98</v>
      </c>
      <c r="E123" s="95">
        <f>SUM(E124:E127)</f>
        <v>1439</v>
      </c>
      <c r="F123" s="95">
        <f>SUM(F124:F127)</f>
        <v>143647.31</v>
      </c>
      <c r="G123" s="95">
        <f>SUM(G124:G127)</f>
        <v>147018.31</v>
      </c>
      <c r="H123" s="103">
        <f t="shared" si="9"/>
        <v>102.34671989332762</v>
      </c>
    </row>
    <row r="124" spans="1:8" ht="60.75" customHeight="1">
      <c r="A124" s="93"/>
      <c r="B124" s="93"/>
      <c r="C124" s="93" t="s">
        <v>29</v>
      </c>
      <c r="D124" s="75" t="s">
        <v>30</v>
      </c>
      <c r="E124" s="95">
        <v>1439</v>
      </c>
      <c r="F124" s="95">
        <v>1439</v>
      </c>
      <c r="G124" s="95">
        <v>1438.2</v>
      </c>
      <c r="H124" s="103">
        <f t="shared" si="9"/>
        <v>99.94440583738708</v>
      </c>
    </row>
    <row r="125" spans="1:8" ht="36" customHeight="1">
      <c r="A125" s="93"/>
      <c r="B125" s="93"/>
      <c r="C125" s="93" t="s">
        <v>16</v>
      </c>
      <c r="D125" s="75" t="s">
        <v>17</v>
      </c>
      <c r="E125" s="95">
        <v>0</v>
      </c>
      <c r="F125" s="95">
        <v>0</v>
      </c>
      <c r="G125" s="95">
        <v>86.52</v>
      </c>
      <c r="H125" s="104" t="s">
        <v>18</v>
      </c>
    </row>
    <row r="126" spans="1:8" ht="36" customHeight="1">
      <c r="A126" s="93"/>
      <c r="B126" s="93"/>
      <c r="C126" s="102" t="s">
        <v>44</v>
      </c>
      <c r="D126" s="75" t="s">
        <v>45</v>
      </c>
      <c r="E126" s="95">
        <v>0</v>
      </c>
      <c r="F126" s="95">
        <v>1912</v>
      </c>
      <c r="G126" s="95">
        <v>27299.11</v>
      </c>
      <c r="H126" s="103">
        <f t="shared" si="9"/>
        <v>1427.777719665272</v>
      </c>
    </row>
    <row r="127" spans="1:8" ht="51.75" customHeight="1">
      <c r="A127" s="93"/>
      <c r="B127" s="93"/>
      <c r="C127" s="102">
        <v>2010</v>
      </c>
      <c r="D127" s="75" t="s">
        <v>41</v>
      </c>
      <c r="E127" s="95">
        <v>0</v>
      </c>
      <c r="F127" s="95">
        <v>140296.31</v>
      </c>
      <c r="G127" s="95">
        <v>118194.48</v>
      </c>
      <c r="H127" s="103">
        <f t="shared" si="9"/>
        <v>84.2463212325399</v>
      </c>
    </row>
    <row r="128" spans="1:8" ht="68.25" customHeight="1">
      <c r="A128" s="93"/>
      <c r="B128" s="93">
        <v>80150</v>
      </c>
      <c r="C128" s="102"/>
      <c r="D128" s="75" t="s">
        <v>602</v>
      </c>
      <c r="E128" s="95">
        <f>SUM(E129)</f>
        <v>0</v>
      </c>
      <c r="F128" s="95">
        <f>SUM(F129)</f>
        <v>5127.35</v>
      </c>
      <c r="G128" s="95">
        <f>SUM(G129)</f>
        <v>2074.12</v>
      </c>
      <c r="H128" s="382">
        <f aca="true" t="shared" si="10" ref="H128:H142">G128/F128*100</f>
        <v>40.452085385237986</v>
      </c>
    </row>
    <row r="129" spans="1:8" ht="46.5" customHeight="1">
      <c r="A129" s="93"/>
      <c r="B129" s="93"/>
      <c r="C129" s="102">
        <v>2010</v>
      </c>
      <c r="D129" s="75" t="s">
        <v>41</v>
      </c>
      <c r="E129" s="95">
        <v>0</v>
      </c>
      <c r="F129" s="95">
        <v>5127.35</v>
      </c>
      <c r="G129" s="95">
        <v>2074.12</v>
      </c>
      <c r="H129" s="103">
        <f t="shared" si="9"/>
        <v>40.452085385237986</v>
      </c>
    </row>
    <row r="130" spans="1:256" s="68" customFormat="1" ht="36.75" customHeight="1">
      <c r="A130" s="456">
        <v>852</v>
      </c>
      <c r="B130" s="456"/>
      <c r="C130" s="456"/>
      <c r="D130" s="460" t="s">
        <v>99</v>
      </c>
      <c r="E130" s="458">
        <f>SUM(E131,E134,E136,E140,E142,E145,E148,E151,E154,E156,E162,E164,E168)</f>
        <v>13985768</v>
      </c>
      <c r="F130" s="458">
        <f>SUM(F131,F134,F136,F140,F142,F145,F148,F151,F154,F156,F162,F164,F168)</f>
        <v>16339520</v>
      </c>
      <c r="G130" s="458">
        <f>SUM(G131,G134,G136,G140,G142,G145,G148,G151,G154,G156,G162,G164,G168)</f>
        <v>16175428.93</v>
      </c>
      <c r="H130" s="459">
        <f t="shared" si="10"/>
        <v>98.99574118456356</v>
      </c>
      <c r="IV130" s="9"/>
    </row>
    <row r="131" spans="1:8" ht="36.75" customHeight="1">
      <c r="A131" s="388"/>
      <c r="B131" s="388">
        <v>85201</v>
      </c>
      <c r="C131" s="388"/>
      <c r="D131" s="393" t="s">
        <v>504</v>
      </c>
      <c r="E131" s="152">
        <f>SUM(E132:E133)</f>
        <v>0</v>
      </c>
      <c r="F131" s="152">
        <f>SUM(F132:F133)</f>
        <v>0</v>
      </c>
      <c r="G131" s="152">
        <f>SUM(G132:G133)</f>
        <v>1092.01</v>
      </c>
      <c r="H131" s="396" t="s">
        <v>18</v>
      </c>
    </row>
    <row r="132" spans="1:8" ht="36.75" customHeight="1">
      <c r="A132" s="388"/>
      <c r="B132" s="388"/>
      <c r="C132" s="394" t="s">
        <v>16</v>
      </c>
      <c r="D132" s="75" t="s">
        <v>17</v>
      </c>
      <c r="E132" s="152">
        <v>0</v>
      </c>
      <c r="F132" s="152">
        <v>0</v>
      </c>
      <c r="G132" s="152">
        <v>39.42</v>
      </c>
      <c r="H132" s="396" t="s">
        <v>18</v>
      </c>
    </row>
    <row r="133" spans="1:8" ht="36.75" customHeight="1">
      <c r="A133" s="388"/>
      <c r="B133" s="388"/>
      <c r="C133" s="394" t="s">
        <v>44</v>
      </c>
      <c r="D133" s="75" t="s">
        <v>45</v>
      </c>
      <c r="E133" s="152">
        <v>0</v>
      </c>
      <c r="F133" s="152">
        <v>0</v>
      </c>
      <c r="G133" s="152">
        <v>1052.59</v>
      </c>
      <c r="H133" s="396" t="s">
        <v>18</v>
      </c>
    </row>
    <row r="134" spans="1:8" ht="27" customHeight="1">
      <c r="A134" s="93"/>
      <c r="B134" s="93">
        <v>85202</v>
      </c>
      <c r="C134" s="93"/>
      <c r="D134" s="100" t="s">
        <v>181</v>
      </c>
      <c r="E134" s="95">
        <f>SUM(E135)</f>
        <v>16000</v>
      </c>
      <c r="F134" s="95">
        <f>SUM(F135)</f>
        <v>16000</v>
      </c>
      <c r="G134" s="95">
        <f>SUM(G135)</f>
        <v>14351.19</v>
      </c>
      <c r="H134" s="96">
        <f t="shared" si="10"/>
        <v>89.69493750000001</v>
      </c>
    </row>
    <row r="135" spans="1:8" ht="36.75" customHeight="1">
      <c r="A135" s="93"/>
      <c r="B135" s="93"/>
      <c r="C135" s="102" t="s">
        <v>44</v>
      </c>
      <c r="D135" s="100" t="s">
        <v>45</v>
      </c>
      <c r="E135" s="95">
        <v>16000</v>
      </c>
      <c r="F135" s="95">
        <v>16000</v>
      </c>
      <c r="G135" s="95">
        <v>14351.19</v>
      </c>
      <c r="H135" s="96">
        <f t="shared" si="10"/>
        <v>89.69493750000001</v>
      </c>
    </row>
    <row r="136" spans="1:8" ht="36.75" customHeight="1">
      <c r="A136" s="93"/>
      <c r="B136" s="93">
        <v>85203</v>
      </c>
      <c r="C136" s="93"/>
      <c r="D136" s="100" t="s">
        <v>100</v>
      </c>
      <c r="E136" s="95">
        <f>SUM(E137:E139)</f>
        <v>217000</v>
      </c>
      <c r="F136" s="95">
        <f>SUM(F137:F139)</f>
        <v>217450</v>
      </c>
      <c r="G136" s="95">
        <f>SUM(G137:G139)</f>
        <v>201046.05</v>
      </c>
      <c r="H136" s="96">
        <f t="shared" si="10"/>
        <v>92.45621982064843</v>
      </c>
    </row>
    <row r="137" spans="1:8" ht="36.75" customHeight="1">
      <c r="A137" s="93"/>
      <c r="B137" s="93"/>
      <c r="C137" s="93" t="s">
        <v>14</v>
      </c>
      <c r="D137" s="100" t="s">
        <v>37</v>
      </c>
      <c r="E137" s="95">
        <v>180000</v>
      </c>
      <c r="F137" s="95">
        <v>180000</v>
      </c>
      <c r="G137" s="95">
        <v>162126</v>
      </c>
      <c r="H137" s="96">
        <f t="shared" si="10"/>
        <v>90.07</v>
      </c>
    </row>
    <row r="138" spans="1:8" ht="36.75" customHeight="1">
      <c r="A138" s="93"/>
      <c r="B138" s="93"/>
      <c r="C138" s="102" t="s">
        <v>16</v>
      </c>
      <c r="D138" s="75" t="s">
        <v>17</v>
      </c>
      <c r="E138" s="95">
        <v>0</v>
      </c>
      <c r="F138" s="95">
        <v>0</v>
      </c>
      <c r="G138" s="95">
        <v>2.16</v>
      </c>
      <c r="H138" s="101" t="s">
        <v>18</v>
      </c>
    </row>
    <row r="139" spans="1:8" ht="36.75" customHeight="1">
      <c r="A139" s="93"/>
      <c r="B139" s="93"/>
      <c r="C139" s="93" t="s">
        <v>44</v>
      </c>
      <c r="D139" s="100" t="s">
        <v>45</v>
      </c>
      <c r="E139" s="95">
        <v>37000</v>
      </c>
      <c r="F139" s="95">
        <v>37450</v>
      </c>
      <c r="G139" s="95">
        <v>38917.89</v>
      </c>
      <c r="H139" s="96">
        <f t="shared" si="10"/>
        <v>103.91959946595462</v>
      </c>
    </row>
    <row r="140" spans="1:8" ht="36.75" customHeight="1">
      <c r="A140" s="93"/>
      <c r="B140" s="93">
        <v>85204</v>
      </c>
      <c r="C140" s="93"/>
      <c r="D140" s="100" t="s">
        <v>402</v>
      </c>
      <c r="E140" s="95">
        <f>SUM(E141)</f>
        <v>0</v>
      </c>
      <c r="F140" s="95">
        <f>SUM(F141)</f>
        <v>0</v>
      </c>
      <c r="G140" s="95">
        <f>SUM(G141)</f>
        <v>1103.62</v>
      </c>
      <c r="H140" s="101" t="s">
        <v>18</v>
      </c>
    </row>
    <row r="141" spans="1:8" ht="36.75" customHeight="1">
      <c r="A141" s="93"/>
      <c r="B141" s="93"/>
      <c r="C141" s="102" t="s">
        <v>44</v>
      </c>
      <c r="D141" s="100" t="s">
        <v>45</v>
      </c>
      <c r="E141" s="95">
        <v>0</v>
      </c>
      <c r="F141" s="95">
        <v>0</v>
      </c>
      <c r="G141" s="95">
        <v>1103.62</v>
      </c>
      <c r="H141" s="101" t="s">
        <v>18</v>
      </c>
    </row>
    <row r="142" spans="1:8" ht="52.5" customHeight="1">
      <c r="A142" s="93"/>
      <c r="B142" s="97">
        <v>85212</v>
      </c>
      <c r="C142" s="97"/>
      <c r="D142" s="75" t="s">
        <v>340</v>
      </c>
      <c r="E142" s="99">
        <f>SUM(E143:E144)</f>
        <v>10301000</v>
      </c>
      <c r="F142" s="99">
        <f>SUM(F143:F144)</f>
        <v>11135600</v>
      </c>
      <c r="G142" s="99">
        <f>SUM(G143:G144)</f>
        <v>11030362.37</v>
      </c>
      <c r="H142" s="103">
        <f t="shared" si="10"/>
        <v>99.05494423291066</v>
      </c>
    </row>
    <row r="143" spans="1:8" ht="49.5" customHeight="1">
      <c r="A143" s="93"/>
      <c r="B143" s="93"/>
      <c r="C143" s="97">
        <v>2010</v>
      </c>
      <c r="D143" s="75" t="s">
        <v>41</v>
      </c>
      <c r="E143" s="99">
        <v>10118000</v>
      </c>
      <c r="F143" s="99">
        <v>10952600</v>
      </c>
      <c r="G143" s="99">
        <v>10878318.86</v>
      </c>
      <c r="H143" s="103">
        <f aca="true" t="shared" si="11" ref="H143:H159">G143/F143*100</f>
        <v>99.32179445976297</v>
      </c>
    </row>
    <row r="144" spans="1:8" ht="43.5" customHeight="1">
      <c r="A144" s="93"/>
      <c r="B144" s="93"/>
      <c r="C144" s="97">
        <v>2360</v>
      </c>
      <c r="D144" s="75" t="s">
        <v>42</v>
      </c>
      <c r="E144" s="99">
        <v>183000</v>
      </c>
      <c r="F144" s="99">
        <v>183000</v>
      </c>
      <c r="G144" s="99">
        <v>152043.51</v>
      </c>
      <c r="H144" s="103">
        <f t="shared" si="11"/>
        <v>83.08388524590164</v>
      </c>
    </row>
    <row r="145" spans="1:8" ht="48.75" customHeight="1">
      <c r="A145" s="93"/>
      <c r="B145" s="97">
        <v>85213</v>
      </c>
      <c r="C145" s="97"/>
      <c r="D145" s="107" t="s">
        <v>341</v>
      </c>
      <c r="E145" s="99">
        <f>SUM(E146:E147)</f>
        <v>159500</v>
      </c>
      <c r="F145" s="99">
        <f>SUM(F146:F147)</f>
        <v>235500</v>
      </c>
      <c r="G145" s="99">
        <f>SUM(G146:G147)</f>
        <v>234628.63</v>
      </c>
      <c r="H145" s="103">
        <f t="shared" si="11"/>
        <v>99.629991507431</v>
      </c>
    </row>
    <row r="146" spans="1:8" ht="51.75" customHeight="1">
      <c r="A146" s="93"/>
      <c r="B146" s="93"/>
      <c r="C146" s="97">
        <v>2010</v>
      </c>
      <c r="D146" s="75" t="s">
        <v>41</v>
      </c>
      <c r="E146" s="99">
        <v>61800</v>
      </c>
      <c r="F146" s="99">
        <v>110900</v>
      </c>
      <c r="G146" s="99">
        <v>110075</v>
      </c>
      <c r="H146" s="103">
        <f t="shared" si="11"/>
        <v>99.2560865644725</v>
      </c>
    </row>
    <row r="147" spans="1:8" ht="38.25" customHeight="1">
      <c r="A147" s="93"/>
      <c r="B147" s="93"/>
      <c r="C147" s="97">
        <v>2030</v>
      </c>
      <c r="D147" s="75" t="s">
        <v>97</v>
      </c>
      <c r="E147" s="99">
        <v>97700</v>
      </c>
      <c r="F147" s="99">
        <v>124600</v>
      </c>
      <c r="G147" s="99">
        <v>124553.63</v>
      </c>
      <c r="H147" s="103">
        <f t="shared" si="11"/>
        <v>99.96278491171749</v>
      </c>
    </row>
    <row r="148" spans="1:8" ht="40.5" customHeight="1">
      <c r="A148" s="93"/>
      <c r="B148" s="97">
        <v>85214</v>
      </c>
      <c r="C148" s="97"/>
      <c r="D148" s="75" t="s">
        <v>101</v>
      </c>
      <c r="E148" s="99">
        <f>SUM(E149:E150)</f>
        <v>1116000</v>
      </c>
      <c r="F148" s="99">
        <f>SUM(F149:F150)</f>
        <v>1626000</v>
      </c>
      <c r="G148" s="99">
        <f>SUM(G149:G150)</f>
        <v>1627670</v>
      </c>
      <c r="H148" s="103">
        <f t="shared" si="11"/>
        <v>100.10270602706026</v>
      </c>
    </row>
    <row r="149" spans="1:8" ht="33" customHeight="1">
      <c r="A149" s="93"/>
      <c r="B149" s="97"/>
      <c r="C149" s="106" t="s">
        <v>44</v>
      </c>
      <c r="D149" s="75" t="s">
        <v>45</v>
      </c>
      <c r="E149" s="99">
        <v>0</v>
      </c>
      <c r="F149" s="99">
        <v>0</v>
      </c>
      <c r="G149" s="99">
        <v>1670</v>
      </c>
      <c r="H149" s="104" t="s">
        <v>18</v>
      </c>
    </row>
    <row r="150" spans="1:8" ht="43.5" customHeight="1">
      <c r="A150" s="93"/>
      <c r="B150" s="93"/>
      <c r="C150" s="97">
        <v>2030</v>
      </c>
      <c r="D150" s="75" t="s">
        <v>97</v>
      </c>
      <c r="E150" s="99">
        <v>1116000</v>
      </c>
      <c r="F150" s="99">
        <v>1626000</v>
      </c>
      <c r="G150" s="99">
        <v>1626000</v>
      </c>
      <c r="H150" s="103">
        <f t="shared" si="11"/>
        <v>100</v>
      </c>
    </row>
    <row r="151" spans="1:8" ht="34.5" customHeight="1">
      <c r="A151" s="93"/>
      <c r="B151" s="93">
        <v>85215</v>
      </c>
      <c r="C151" s="97"/>
      <c r="D151" s="75" t="s">
        <v>182</v>
      </c>
      <c r="E151" s="99">
        <f>SUM(E152:E153)</f>
        <v>0</v>
      </c>
      <c r="F151" s="99">
        <f>SUM(F152:F153)</f>
        <v>42596</v>
      </c>
      <c r="G151" s="99">
        <f>SUM(G152:G153)</f>
        <v>41912.98</v>
      </c>
      <c r="H151" s="103">
        <f t="shared" si="11"/>
        <v>98.39651610479858</v>
      </c>
    </row>
    <row r="152" spans="1:8" ht="37.5" customHeight="1">
      <c r="A152" s="93"/>
      <c r="B152" s="93"/>
      <c r="C152" s="106" t="s">
        <v>44</v>
      </c>
      <c r="D152" s="75" t="s">
        <v>45</v>
      </c>
      <c r="E152" s="99">
        <v>0</v>
      </c>
      <c r="F152" s="99">
        <v>0</v>
      </c>
      <c r="G152" s="99">
        <v>528</v>
      </c>
      <c r="H152" s="104" t="s">
        <v>18</v>
      </c>
    </row>
    <row r="153" spans="1:8" ht="46.5" customHeight="1">
      <c r="A153" s="93"/>
      <c r="B153" s="93"/>
      <c r="C153" s="106">
        <v>2010</v>
      </c>
      <c r="D153" s="75" t="s">
        <v>41</v>
      </c>
      <c r="E153" s="99">
        <v>0</v>
      </c>
      <c r="F153" s="99">
        <v>42596</v>
      </c>
      <c r="G153" s="99">
        <v>41384.98</v>
      </c>
      <c r="H153" s="103">
        <f t="shared" si="11"/>
        <v>97.15696309512632</v>
      </c>
    </row>
    <row r="154" spans="1:8" ht="33" customHeight="1">
      <c r="A154" s="93"/>
      <c r="B154" s="93">
        <v>85216</v>
      </c>
      <c r="C154" s="97"/>
      <c r="D154" s="75" t="s">
        <v>348</v>
      </c>
      <c r="E154" s="99">
        <f>SUM(E155:E155)</f>
        <v>930000</v>
      </c>
      <c r="F154" s="99">
        <f>SUM(F155:F155)</f>
        <v>1410000</v>
      </c>
      <c r="G154" s="99">
        <f>SUM(G155:G155)</f>
        <v>1410000</v>
      </c>
      <c r="H154" s="103">
        <f t="shared" si="11"/>
        <v>100</v>
      </c>
    </row>
    <row r="155" spans="1:8" ht="38.25" customHeight="1">
      <c r="A155" s="93"/>
      <c r="B155" s="93"/>
      <c r="C155" s="97">
        <v>2030</v>
      </c>
      <c r="D155" s="75" t="s">
        <v>97</v>
      </c>
      <c r="E155" s="99">
        <v>930000</v>
      </c>
      <c r="F155" s="99">
        <v>1410000</v>
      </c>
      <c r="G155" s="99">
        <v>1410000</v>
      </c>
      <c r="H155" s="103">
        <f t="shared" si="11"/>
        <v>100</v>
      </c>
    </row>
    <row r="156" spans="1:8" ht="30" customHeight="1">
      <c r="A156" s="93"/>
      <c r="B156" s="93">
        <v>85219</v>
      </c>
      <c r="C156" s="93"/>
      <c r="D156" s="100" t="s">
        <v>102</v>
      </c>
      <c r="E156" s="95">
        <f>SUM(E157:E161)</f>
        <v>701900</v>
      </c>
      <c r="F156" s="95">
        <f>SUM(F157:F161)</f>
        <v>835089</v>
      </c>
      <c r="G156" s="95">
        <f>SUM(G157:G161)</f>
        <v>839202.05</v>
      </c>
      <c r="H156" s="96">
        <f t="shared" si="11"/>
        <v>100.49252834129057</v>
      </c>
    </row>
    <row r="157" spans="1:8" ht="30" customHeight="1">
      <c r="A157" s="93"/>
      <c r="B157" s="93"/>
      <c r="C157" s="102" t="s">
        <v>27</v>
      </c>
      <c r="D157" s="100" t="s">
        <v>28</v>
      </c>
      <c r="E157" s="95">
        <v>0</v>
      </c>
      <c r="F157" s="95">
        <v>0</v>
      </c>
      <c r="G157" s="95">
        <v>3600</v>
      </c>
      <c r="H157" s="101" t="s">
        <v>18</v>
      </c>
    </row>
    <row r="158" spans="1:8" ht="25.5" customHeight="1">
      <c r="A158" s="93"/>
      <c r="B158" s="93"/>
      <c r="C158" s="93" t="s">
        <v>16</v>
      </c>
      <c r="D158" s="100" t="s">
        <v>17</v>
      </c>
      <c r="E158" s="95">
        <v>0</v>
      </c>
      <c r="F158" s="95">
        <v>0</v>
      </c>
      <c r="G158" s="95">
        <v>124.15</v>
      </c>
      <c r="H158" s="101" t="s">
        <v>18</v>
      </c>
    </row>
    <row r="159" spans="1:8" ht="25.5" customHeight="1">
      <c r="A159" s="93"/>
      <c r="B159" s="93"/>
      <c r="C159" s="102" t="s">
        <v>44</v>
      </c>
      <c r="D159" s="100" t="s">
        <v>45</v>
      </c>
      <c r="E159" s="95">
        <v>0</v>
      </c>
      <c r="F159" s="95">
        <v>4100</v>
      </c>
      <c r="G159" s="95">
        <v>4621.36</v>
      </c>
      <c r="H159" s="96">
        <f t="shared" si="11"/>
        <v>112.7160975609756</v>
      </c>
    </row>
    <row r="160" spans="1:8" ht="54.75" customHeight="1">
      <c r="A160" s="93"/>
      <c r="B160" s="93"/>
      <c r="C160" s="93">
        <v>2010</v>
      </c>
      <c r="D160" s="75" t="s">
        <v>41</v>
      </c>
      <c r="E160" s="95">
        <v>0</v>
      </c>
      <c r="F160" s="95">
        <v>43618</v>
      </c>
      <c r="G160" s="95">
        <v>43485.54</v>
      </c>
      <c r="H160" s="96">
        <f>G160/F160*100</f>
        <v>99.69631803383923</v>
      </c>
    </row>
    <row r="161" spans="1:8" ht="42" customHeight="1">
      <c r="A161" s="93"/>
      <c r="B161" s="93"/>
      <c r="C161" s="97">
        <v>2030</v>
      </c>
      <c r="D161" s="75" t="s">
        <v>97</v>
      </c>
      <c r="E161" s="99">
        <v>701900</v>
      </c>
      <c r="F161" s="99">
        <v>787371</v>
      </c>
      <c r="G161" s="99">
        <v>787371</v>
      </c>
      <c r="H161" s="103">
        <f>G161/F161*100</f>
        <v>100</v>
      </c>
    </row>
    <row r="162" spans="1:8" ht="43.5" customHeight="1">
      <c r="A162" s="93"/>
      <c r="B162" s="93">
        <v>85220</v>
      </c>
      <c r="C162" s="97"/>
      <c r="D162" s="75" t="s">
        <v>374</v>
      </c>
      <c r="E162" s="99">
        <f>SUM(E163)</f>
        <v>5000</v>
      </c>
      <c r="F162" s="99">
        <f>SUM(F163)</f>
        <v>5000</v>
      </c>
      <c r="G162" s="99">
        <f>SUM(G163)</f>
        <v>4661.87</v>
      </c>
      <c r="H162" s="103">
        <f>G162/F162*100</f>
        <v>93.2374</v>
      </c>
    </row>
    <row r="163" spans="1:8" ht="37.5" customHeight="1">
      <c r="A163" s="93"/>
      <c r="B163" s="93"/>
      <c r="C163" s="106" t="s">
        <v>44</v>
      </c>
      <c r="D163" s="75" t="s">
        <v>45</v>
      </c>
      <c r="E163" s="99">
        <v>5000</v>
      </c>
      <c r="F163" s="99">
        <v>5000</v>
      </c>
      <c r="G163" s="99">
        <v>4661.87</v>
      </c>
      <c r="H163" s="103">
        <f>G163/F163*100</f>
        <v>93.2374</v>
      </c>
    </row>
    <row r="164" spans="1:8" ht="35.25" customHeight="1">
      <c r="A164" s="93"/>
      <c r="B164" s="97">
        <v>85228</v>
      </c>
      <c r="C164" s="97"/>
      <c r="D164" s="75" t="s">
        <v>103</v>
      </c>
      <c r="E164" s="99">
        <f>SUM(E165:E167)</f>
        <v>319368</v>
      </c>
      <c r="F164" s="99">
        <f>SUM(F165:F167)</f>
        <v>314668</v>
      </c>
      <c r="G164" s="99">
        <f>SUM(G165:G167)</f>
        <v>282411.17000000004</v>
      </c>
      <c r="H164" s="103">
        <f aca="true" t="shared" si="12" ref="H164:H190">G164/F164*100</f>
        <v>89.7489322079144</v>
      </c>
    </row>
    <row r="165" spans="1:8" ht="30.75" customHeight="1">
      <c r="A165" s="93"/>
      <c r="B165" s="93"/>
      <c r="C165" s="93" t="s">
        <v>14</v>
      </c>
      <c r="D165" s="100" t="s">
        <v>37</v>
      </c>
      <c r="E165" s="95">
        <v>235000</v>
      </c>
      <c r="F165" s="95">
        <v>235000</v>
      </c>
      <c r="G165" s="95">
        <v>202736.9</v>
      </c>
      <c r="H165" s="96">
        <f t="shared" si="12"/>
        <v>86.27102127659573</v>
      </c>
    </row>
    <row r="166" spans="1:8" ht="54" customHeight="1">
      <c r="A166" s="93"/>
      <c r="B166" s="93"/>
      <c r="C166" s="97">
        <v>2010</v>
      </c>
      <c r="D166" s="75" t="s">
        <v>11</v>
      </c>
      <c r="E166" s="99">
        <v>84000</v>
      </c>
      <c r="F166" s="99">
        <v>79300</v>
      </c>
      <c r="G166" s="99">
        <v>79300</v>
      </c>
      <c r="H166" s="103">
        <f t="shared" si="12"/>
        <v>100</v>
      </c>
    </row>
    <row r="167" spans="1:8" ht="47.25" customHeight="1">
      <c r="A167" s="93"/>
      <c r="B167" s="93"/>
      <c r="C167" s="97">
        <v>2360</v>
      </c>
      <c r="D167" s="75" t="s">
        <v>42</v>
      </c>
      <c r="E167" s="99">
        <v>368</v>
      </c>
      <c r="F167" s="99">
        <v>368</v>
      </c>
      <c r="G167" s="99">
        <v>374.27</v>
      </c>
      <c r="H167" s="103">
        <f t="shared" si="12"/>
        <v>101.7038043478261</v>
      </c>
    </row>
    <row r="168" spans="1:8" ht="30" customHeight="1">
      <c r="A168" s="93"/>
      <c r="B168" s="93">
        <v>85295</v>
      </c>
      <c r="C168" s="93"/>
      <c r="D168" s="75" t="s">
        <v>10</v>
      </c>
      <c r="E168" s="95">
        <f>SUM(E169:E173)</f>
        <v>220000</v>
      </c>
      <c r="F168" s="95">
        <f>SUM(F169:F173)</f>
        <v>501617</v>
      </c>
      <c r="G168" s="95">
        <f>SUM(G169:G173)</f>
        <v>486986.99</v>
      </c>
      <c r="H168" s="96">
        <f t="shared" si="12"/>
        <v>97.08343018677597</v>
      </c>
    </row>
    <row r="169" spans="1:8" ht="30" customHeight="1">
      <c r="A169" s="93"/>
      <c r="B169" s="93"/>
      <c r="C169" s="106" t="s">
        <v>44</v>
      </c>
      <c r="D169" s="75" t="s">
        <v>45</v>
      </c>
      <c r="E169" s="95">
        <v>0</v>
      </c>
      <c r="F169" s="95">
        <v>0</v>
      </c>
      <c r="G169" s="95">
        <v>57.5</v>
      </c>
      <c r="H169" s="101" t="s">
        <v>18</v>
      </c>
    </row>
    <row r="170" spans="1:8" ht="46.5" customHeight="1">
      <c r="A170" s="93"/>
      <c r="B170" s="93"/>
      <c r="C170" s="93">
        <v>2010</v>
      </c>
      <c r="D170" s="75" t="s">
        <v>11</v>
      </c>
      <c r="E170" s="95">
        <v>0</v>
      </c>
      <c r="F170" s="95">
        <v>18335</v>
      </c>
      <c r="G170" s="95">
        <v>11434.11</v>
      </c>
      <c r="H170" s="96">
        <f t="shared" si="12"/>
        <v>62.36220343605127</v>
      </c>
    </row>
    <row r="171" spans="1:8" ht="46.5" customHeight="1">
      <c r="A171" s="93"/>
      <c r="B171" s="93"/>
      <c r="C171" s="93">
        <v>2020</v>
      </c>
      <c r="D171" s="75" t="s">
        <v>38</v>
      </c>
      <c r="E171" s="95">
        <v>0</v>
      </c>
      <c r="F171" s="95">
        <v>229282</v>
      </c>
      <c r="G171" s="95">
        <v>229081.33</v>
      </c>
      <c r="H171" s="96">
        <f t="shared" si="12"/>
        <v>99.91247895604539</v>
      </c>
    </row>
    <row r="172" spans="1:8" ht="47.25" customHeight="1">
      <c r="A172" s="93"/>
      <c r="B172" s="93"/>
      <c r="C172" s="97">
        <v>2030</v>
      </c>
      <c r="D172" s="75" t="s">
        <v>97</v>
      </c>
      <c r="E172" s="99">
        <v>220000</v>
      </c>
      <c r="F172" s="99">
        <v>254000</v>
      </c>
      <c r="G172" s="99">
        <v>246413.13</v>
      </c>
      <c r="H172" s="103">
        <f t="shared" si="12"/>
        <v>97.0130433070866</v>
      </c>
    </row>
    <row r="173" spans="1:8" ht="47.25" customHeight="1">
      <c r="A173" s="93"/>
      <c r="B173" s="93"/>
      <c r="C173" s="97">
        <v>2360</v>
      </c>
      <c r="D173" s="75" t="s">
        <v>42</v>
      </c>
      <c r="E173" s="99">
        <v>0</v>
      </c>
      <c r="F173" s="99">
        <v>0</v>
      </c>
      <c r="G173" s="99">
        <v>0.92</v>
      </c>
      <c r="H173" s="104" t="s">
        <v>18</v>
      </c>
    </row>
    <row r="174" spans="1:8" s="68" customFormat="1" ht="32.25" customHeight="1">
      <c r="A174" s="456">
        <v>853</v>
      </c>
      <c r="B174" s="456"/>
      <c r="C174" s="464"/>
      <c r="D174" s="461" t="s">
        <v>183</v>
      </c>
      <c r="E174" s="465">
        <f>SUM(E175,E182,E184)</f>
        <v>213821</v>
      </c>
      <c r="F174" s="465">
        <f>SUM(F175,F182,F184)</f>
        <v>524285</v>
      </c>
      <c r="G174" s="465">
        <f>SUM(G175,G182,G184)</f>
        <v>581039.53</v>
      </c>
      <c r="H174" s="466">
        <f t="shared" si="12"/>
        <v>110.82512946202925</v>
      </c>
    </row>
    <row r="175" spans="1:8" ht="28.5" customHeight="1">
      <c r="A175" s="93"/>
      <c r="B175" s="93">
        <v>85305</v>
      </c>
      <c r="C175" s="97"/>
      <c r="D175" s="75" t="s">
        <v>184</v>
      </c>
      <c r="E175" s="99">
        <f>SUM(E176:E181)</f>
        <v>213821</v>
      </c>
      <c r="F175" s="99">
        <f>SUM(F176:F181)</f>
        <v>508338</v>
      </c>
      <c r="G175" s="99">
        <f>SUM(G176:G181)</f>
        <v>507025.31</v>
      </c>
      <c r="H175" s="103">
        <f t="shared" si="12"/>
        <v>99.74176827229128</v>
      </c>
    </row>
    <row r="176" spans="1:8" ht="28.5" customHeight="1">
      <c r="A176" s="93"/>
      <c r="B176" s="93"/>
      <c r="C176" s="106" t="s">
        <v>14</v>
      </c>
      <c r="D176" s="75" t="s">
        <v>37</v>
      </c>
      <c r="E176" s="99">
        <v>213821</v>
      </c>
      <c r="F176" s="99">
        <v>244889</v>
      </c>
      <c r="G176" s="99">
        <v>245008.8</v>
      </c>
      <c r="H176" s="103">
        <f t="shared" si="12"/>
        <v>100.04892012299449</v>
      </c>
    </row>
    <row r="177" spans="1:8" ht="35.25" customHeight="1">
      <c r="A177" s="93"/>
      <c r="B177" s="93"/>
      <c r="C177" s="106" t="s">
        <v>16</v>
      </c>
      <c r="D177" s="75" t="s">
        <v>85</v>
      </c>
      <c r="E177" s="99">
        <v>0</v>
      </c>
      <c r="F177" s="99">
        <v>0</v>
      </c>
      <c r="G177" s="99">
        <v>12.65</v>
      </c>
      <c r="H177" s="104" t="s">
        <v>18</v>
      </c>
    </row>
    <row r="178" spans="1:8" ht="35.25" customHeight="1">
      <c r="A178" s="93"/>
      <c r="B178" s="93"/>
      <c r="C178" s="106" t="s">
        <v>366</v>
      </c>
      <c r="D178" s="75" t="s">
        <v>367</v>
      </c>
      <c r="E178" s="99">
        <v>0</v>
      </c>
      <c r="F178" s="99">
        <v>607</v>
      </c>
      <c r="G178" s="99">
        <v>607.5</v>
      </c>
      <c r="H178" s="103">
        <f t="shared" si="12"/>
        <v>100.08237232289952</v>
      </c>
    </row>
    <row r="179" spans="1:8" ht="35.25" customHeight="1">
      <c r="A179" s="93"/>
      <c r="B179" s="93"/>
      <c r="C179" s="106" t="s">
        <v>44</v>
      </c>
      <c r="D179" s="75" t="s">
        <v>45</v>
      </c>
      <c r="E179" s="99">
        <v>0</v>
      </c>
      <c r="F179" s="99">
        <v>866</v>
      </c>
      <c r="G179" s="99">
        <v>866.31</v>
      </c>
      <c r="H179" s="103">
        <f t="shared" si="12"/>
        <v>100.03579676674363</v>
      </c>
    </row>
    <row r="180" spans="1:8" ht="35.25" customHeight="1">
      <c r="A180" s="93"/>
      <c r="B180" s="93"/>
      <c r="C180" s="106">
        <v>2030</v>
      </c>
      <c r="D180" s="75" t="s">
        <v>97</v>
      </c>
      <c r="E180" s="99">
        <v>0</v>
      </c>
      <c r="F180" s="99">
        <v>73685</v>
      </c>
      <c r="G180" s="99">
        <v>72239.05</v>
      </c>
      <c r="H180" s="103">
        <f t="shared" si="12"/>
        <v>98.0376603107824</v>
      </c>
    </row>
    <row r="181" spans="1:8" ht="35.25" customHeight="1">
      <c r="A181" s="93"/>
      <c r="B181" s="93"/>
      <c r="C181" s="106">
        <v>6330</v>
      </c>
      <c r="D181" s="75" t="s">
        <v>492</v>
      </c>
      <c r="E181" s="99">
        <v>0</v>
      </c>
      <c r="F181" s="99">
        <v>188291</v>
      </c>
      <c r="G181" s="99">
        <v>188291</v>
      </c>
      <c r="H181" s="103">
        <f t="shared" si="12"/>
        <v>100</v>
      </c>
    </row>
    <row r="182" spans="1:8" ht="35.25" customHeight="1">
      <c r="A182" s="93"/>
      <c r="B182" s="93">
        <v>85334</v>
      </c>
      <c r="C182" s="106"/>
      <c r="D182" s="75" t="s">
        <v>412</v>
      </c>
      <c r="E182" s="99">
        <f>SUM(E183)</f>
        <v>0</v>
      </c>
      <c r="F182" s="99">
        <f>SUM(F183)</f>
        <v>15947</v>
      </c>
      <c r="G182" s="99">
        <f>SUM(G183)</f>
        <v>15947</v>
      </c>
      <c r="H182" s="103">
        <f t="shared" si="12"/>
        <v>100</v>
      </c>
    </row>
    <row r="183" spans="1:8" ht="50.25" customHeight="1">
      <c r="A183" s="93"/>
      <c r="B183" s="93"/>
      <c r="C183" s="106">
        <v>2010</v>
      </c>
      <c r="D183" s="75" t="s">
        <v>11</v>
      </c>
      <c r="E183" s="99">
        <v>0</v>
      </c>
      <c r="F183" s="99">
        <v>15947</v>
      </c>
      <c r="G183" s="99">
        <v>15947</v>
      </c>
      <c r="H183" s="103">
        <f t="shared" si="12"/>
        <v>100</v>
      </c>
    </row>
    <row r="184" spans="1:8" ht="30" customHeight="1">
      <c r="A184" s="93"/>
      <c r="B184" s="93">
        <v>85395</v>
      </c>
      <c r="C184" s="106"/>
      <c r="D184" s="75" t="s">
        <v>10</v>
      </c>
      <c r="E184" s="99">
        <f>SUM(E185:E186)</f>
        <v>0</v>
      </c>
      <c r="F184" s="99">
        <f>SUM(F185:F186)</f>
        <v>0</v>
      </c>
      <c r="G184" s="99">
        <f>SUM(G185:G186)</f>
        <v>58067.22</v>
      </c>
      <c r="H184" s="104" t="s">
        <v>18</v>
      </c>
    </row>
    <row r="185" spans="1:8" ht="50.25" customHeight="1">
      <c r="A185" s="93"/>
      <c r="B185" s="93"/>
      <c r="C185" s="106">
        <v>2007</v>
      </c>
      <c r="D185" s="75" t="s">
        <v>347</v>
      </c>
      <c r="E185" s="99">
        <v>0</v>
      </c>
      <c r="F185" s="99">
        <v>0</v>
      </c>
      <c r="G185" s="99">
        <v>49357.13</v>
      </c>
      <c r="H185" s="104" t="s">
        <v>18</v>
      </c>
    </row>
    <row r="186" spans="1:8" ht="50.25" customHeight="1">
      <c r="A186" s="93"/>
      <c r="B186" s="93"/>
      <c r="C186" s="106">
        <v>2009</v>
      </c>
      <c r="D186" s="75" t="s">
        <v>347</v>
      </c>
      <c r="E186" s="99">
        <v>0</v>
      </c>
      <c r="F186" s="99">
        <v>0</v>
      </c>
      <c r="G186" s="99">
        <v>8710.09</v>
      </c>
      <c r="H186" s="104" t="s">
        <v>18</v>
      </c>
    </row>
    <row r="187" spans="1:256" s="68" customFormat="1" ht="32.25" customHeight="1">
      <c r="A187" s="456">
        <v>854</v>
      </c>
      <c r="B187" s="456"/>
      <c r="C187" s="464"/>
      <c r="D187" s="461" t="s">
        <v>104</v>
      </c>
      <c r="E187" s="465">
        <f>SUM(E188,E191)</f>
        <v>11</v>
      </c>
      <c r="F187" s="465">
        <f>SUM(F188,F191)</f>
        <v>469905</v>
      </c>
      <c r="G187" s="465">
        <f>SUM(G188,G191)</f>
        <v>369847.74</v>
      </c>
      <c r="H187" s="467">
        <f t="shared" si="12"/>
        <v>78.70691735563571</v>
      </c>
      <c r="IV187" s="9"/>
    </row>
    <row r="188" spans="1:8" ht="32.25" customHeight="1">
      <c r="A188" s="93"/>
      <c r="B188" s="93">
        <v>85407</v>
      </c>
      <c r="C188" s="97"/>
      <c r="D188" s="75" t="s">
        <v>105</v>
      </c>
      <c r="E188" s="99">
        <f>SUM(E189:E190)</f>
        <v>11</v>
      </c>
      <c r="F188" s="99">
        <f>SUM(F189:F190)</f>
        <v>289</v>
      </c>
      <c r="G188" s="99">
        <f>SUM(G189:G190)</f>
        <v>289.02</v>
      </c>
      <c r="H188" s="389">
        <f t="shared" si="12"/>
        <v>100.0069204152249</v>
      </c>
    </row>
    <row r="189" spans="1:8" ht="32.25" customHeight="1">
      <c r="A189" s="93"/>
      <c r="B189" s="93"/>
      <c r="C189" s="106" t="s">
        <v>16</v>
      </c>
      <c r="D189" s="75" t="s">
        <v>17</v>
      </c>
      <c r="E189" s="99">
        <v>11</v>
      </c>
      <c r="F189" s="99">
        <v>11</v>
      </c>
      <c r="G189" s="99">
        <v>11.02</v>
      </c>
      <c r="H189" s="389">
        <f t="shared" si="12"/>
        <v>100.18181818181817</v>
      </c>
    </row>
    <row r="190" spans="1:8" ht="32.25" customHeight="1">
      <c r="A190" s="93"/>
      <c r="B190" s="93"/>
      <c r="C190" s="106" t="s">
        <v>44</v>
      </c>
      <c r="D190" s="75" t="s">
        <v>45</v>
      </c>
      <c r="E190" s="99">
        <v>0</v>
      </c>
      <c r="F190" s="99">
        <v>278</v>
      </c>
      <c r="G190" s="99">
        <v>278</v>
      </c>
      <c r="H190" s="389">
        <f t="shared" si="12"/>
        <v>100</v>
      </c>
    </row>
    <row r="191" spans="1:8" ht="27.75" customHeight="1">
      <c r="A191" s="93"/>
      <c r="B191" s="93">
        <v>85415</v>
      </c>
      <c r="C191" s="97"/>
      <c r="D191" s="75" t="s">
        <v>106</v>
      </c>
      <c r="E191" s="99">
        <f>SUM(E192:E193)</f>
        <v>0</v>
      </c>
      <c r="F191" s="99">
        <f>SUM(F192:F193)</f>
        <v>469616</v>
      </c>
      <c r="G191" s="99">
        <f>SUM(G192:G193)</f>
        <v>369558.72</v>
      </c>
      <c r="H191" s="103">
        <f>G191/F191*100</f>
        <v>78.69380941024156</v>
      </c>
    </row>
    <row r="192" spans="1:8" ht="42.75" customHeight="1">
      <c r="A192" s="93"/>
      <c r="B192" s="93"/>
      <c r="C192" s="97">
        <v>2030</v>
      </c>
      <c r="D192" s="75" t="s">
        <v>97</v>
      </c>
      <c r="E192" s="99">
        <v>0</v>
      </c>
      <c r="F192" s="99">
        <v>345000</v>
      </c>
      <c r="G192" s="99">
        <v>289782.24</v>
      </c>
      <c r="H192" s="103">
        <f>G192/F192*100</f>
        <v>83.99485217391303</v>
      </c>
    </row>
    <row r="193" spans="1:8" ht="59.25" customHeight="1">
      <c r="A193" s="93"/>
      <c r="B193" s="93"/>
      <c r="C193" s="106">
        <v>2040</v>
      </c>
      <c r="D193" s="75" t="s">
        <v>493</v>
      </c>
      <c r="E193" s="99">
        <v>0</v>
      </c>
      <c r="F193" s="99">
        <v>124616</v>
      </c>
      <c r="G193" s="99">
        <v>79776.48</v>
      </c>
      <c r="H193" s="103">
        <f>G193/F193*100</f>
        <v>64.01784682544778</v>
      </c>
    </row>
    <row r="194" spans="1:8" s="68" customFormat="1" ht="41.25" customHeight="1">
      <c r="A194" s="456">
        <v>900</v>
      </c>
      <c r="B194" s="456"/>
      <c r="C194" s="464"/>
      <c r="D194" s="461" t="s">
        <v>307</v>
      </c>
      <c r="E194" s="465">
        <f>SUM(E195,E198,E200,E202,E205,E207)</f>
        <v>11888700</v>
      </c>
      <c r="F194" s="465">
        <f>SUM(F195,F198,F200,F202,F205,F207)</f>
        <v>11250481.02</v>
      </c>
      <c r="G194" s="465">
        <f>SUM(G195,G198,G200,G202,G205,G207)</f>
        <v>10060468.86</v>
      </c>
      <c r="H194" s="467">
        <f>G194/F194*100</f>
        <v>89.42256639618775</v>
      </c>
    </row>
    <row r="195" spans="1:8" s="153" customFormat="1" ht="38.25" customHeight="1">
      <c r="A195" s="388"/>
      <c r="B195" s="388">
        <v>90002</v>
      </c>
      <c r="C195" s="150"/>
      <c r="D195" s="151" t="s">
        <v>188</v>
      </c>
      <c r="E195" s="222">
        <f>SUM(E196:E197)</f>
        <v>10287000</v>
      </c>
      <c r="F195" s="222">
        <f>SUM(F196:F197)</f>
        <v>8676000</v>
      </c>
      <c r="G195" s="222">
        <f>SUM(G196:G197)</f>
        <v>7860968.01</v>
      </c>
      <c r="H195" s="389">
        <f aca="true" t="shared" si="13" ref="H195:H201">G195/F195*100</f>
        <v>90.60590145228215</v>
      </c>
    </row>
    <row r="196" spans="1:8" s="153" customFormat="1" ht="38.25" customHeight="1">
      <c r="A196" s="388"/>
      <c r="B196" s="388"/>
      <c r="C196" s="390" t="s">
        <v>81</v>
      </c>
      <c r="D196" s="75" t="s">
        <v>82</v>
      </c>
      <c r="E196" s="222">
        <v>10287000</v>
      </c>
      <c r="F196" s="222">
        <v>8676000</v>
      </c>
      <c r="G196" s="222">
        <v>7859166.75</v>
      </c>
      <c r="H196" s="389">
        <f t="shared" si="13"/>
        <v>90.58514004149377</v>
      </c>
    </row>
    <row r="197" spans="1:8" s="153" customFormat="1" ht="38.25" customHeight="1">
      <c r="A197" s="388"/>
      <c r="B197" s="388"/>
      <c r="C197" s="390" t="s">
        <v>57</v>
      </c>
      <c r="D197" s="75" t="s">
        <v>58</v>
      </c>
      <c r="E197" s="222">
        <v>0</v>
      </c>
      <c r="F197" s="222">
        <v>0</v>
      </c>
      <c r="G197" s="222">
        <v>1801.26</v>
      </c>
      <c r="H197" s="395" t="s">
        <v>18</v>
      </c>
    </row>
    <row r="198" spans="1:8" ht="37.5" customHeight="1">
      <c r="A198" s="93"/>
      <c r="B198" s="93">
        <v>90004</v>
      </c>
      <c r="C198" s="106"/>
      <c r="D198" s="75" t="s">
        <v>190</v>
      </c>
      <c r="E198" s="99">
        <f>SUM(E199)</f>
        <v>0</v>
      </c>
      <c r="F198" s="99">
        <f>SUM(F199)</f>
        <v>329369.52</v>
      </c>
      <c r="G198" s="99">
        <f>SUM(G199)</f>
        <v>350000</v>
      </c>
      <c r="H198" s="389">
        <f t="shared" si="13"/>
        <v>106.26362755120753</v>
      </c>
    </row>
    <row r="199" spans="1:8" ht="60.75" customHeight="1">
      <c r="A199" s="93"/>
      <c r="B199" s="93"/>
      <c r="C199" s="106">
        <v>6630</v>
      </c>
      <c r="D199" s="75" t="s">
        <v>488</v>
      </c>
      <c r="E199" s="99">
        <v>0</v>
      </c>
      <c r="F199" s="99">
        <v>329369.52</v>
      </c>
      <c r="G199" s="99">
        <v>350000</v>
      </c>
      <c r="H199" s="389">
        <f t="shared" si="13"/>
        <v>106.26362755120753</v>
      </c>
    </row>
    <row r="200" spans="1:8" ht="37.5" customHeight="1">
      <c r="A200" s="93"/>
      <c r="B200" s="93">
        <v>90005</v>
      </c>
      <c r="C200" s="106"/>
      <c r="D200" s="75" t="s">
        <v>489</v>
      </c>
      <c r="E200" s="99">
        <f>SUM(E201)</f>
        <v>0</v>
      </c>
      <c r="F200" s="99">
        <f>SUM(F201)</f>
        <v>55411.5</v>
      </c>
      <c r="G200" s="99">
        <f>SUM(G201)</f>
        <v>0</v>
      </c>
      <c r="H200" s="389">
        <f t="shared" si="13"/>
        <v>0</v>
      </c>
    </row>
    <row r="201" spans="1:8" ht="62.25" customHeight="1">
      <c r="A201" s="93"/>
      <c r="B201" s="93"/>
      <c r="C201" s="106">
        <v>2007</v>
      </c>
      <c r="D201" s="75" t="s">
        <v>347</v>
      </c>
      <c r="E201" s="99">
        <v>0</v>
      </c>
      <c r="F201" s="99">
        <v>55411.5</v>
      </c>
      <c r="G201" s="99">
        <v>0</v>
      </c>
      <c r="H201" s="389">
        <f t="shared" si="13"/>
        <v>0</v>
      </c>
    </row>
    <row r="202" spans="1:8" ht="41.25" customHeight="1">
      <c r="A202" s="93"/>
      <c r="B202" s="93">
        <v>90019</v>
      </c>
      <c r="C202" s="97"/>
      <c r="D202" s="75" t="s">
        <v>357</v>
      </c>
      <c r="E202" s="99">
        <f>SUM(E203:E204)</f>
        <v>176000</v>
      </c>
      <c r="F202" s="99">
        <f>SUM(F203:F204)</f>
        <v>764000</v>
      </c>
      <c r="G202" s="99">
        <f>SUM(G203:G204)</f>
        <v>761607.8</v>
      </c>
      <c r="H202" s="103">
        <f>G202/F202*100</f>
        <v>99.68688481675393</v>
      </c>
    </row>
    <row r="203" spans="1:8" ht="41.25" customHeight="1">
      <c r="A203" s="93"/>
      <c r="B203" s="93"/>
      <c r="C203" s="106" t="s">
        <v>338</v>
      </c>
      <c r="D203" s="75" t="s">
        <v>343</v>
      </c>
      <c r="E203" s="99">
        <v>1000</v>
      </c>
      <c r="F203" s="99">
        <v>1000</v>
      </c>
      <c r="G203" s="99">
        <v>0</v>
      </c>
      <c r="H203" s="103">
        <f>G203/F203*100</f>
        <v>0</v>
      </c>
    </row>
    <row r="204" spans="1:8" ht="36.75" customHeight="1">
      <c r="A204" s="93"/>
      <c r="B204" s="93"/>
      <c r="C204" s="106" t="s">
        <v>27</v>
      </c>
      <c r="D204" s="75" t="s">
        <v>28</v>
      </c>
      <c r="E204" s="99">
        <v>175000</v>
      </c>
      <c r="F204" s="99">
        <v>763000</v>
      </c>
      <c r="G204" s="99">
        <v>761607.8</v>
      </c>
      <c r="H204" s="103">
        <f>G204/F204*100</f>
        <v>99.81753604193972</v>
      </c>
    </row>
    <row r="205" spans="1:8" ht="39" customHeight="1">
      <c r="A205" s="93"/>
      <c r="B205" s="93">
        <v>90020</v>
      </c>
      <c r="C205" s="97"/>
      <c r="D205" s="75" t="s">
        <v>308</v>
      </c>
      <c r="E205" s="99">
        <f>SUM(E206)</f>
        <v>0</v>
      </c>
      <c r="F205" s="99">
        <f>SUM(F206)</f>
        <v>0</v>
      </c>
      <c r="G205" s="99">
        <f>SUM(G206)</f>
        <v>3479.35</v>
      </c>
      <c r="H205" s="104" t="s">
        <v>18</v>
      </c>
    </row>
    <row r="206" spans="1:8" ht="34.5" customHeight="1">
      <c r="A206" s="93"/>
      <c r="B206" s="93"/>
      <c r="C206" s="106" t="s">
        <v>309</v>
      </c>
      <c r="D206" s="75" t="s">
        <v>310</v>
      </c>
      <c r="E206" s="99">
        <v>0</v>
      </c>
      <c r="F206" s="99">
        <v>0</v>
      </c>
      <c r="G206" s="99">
        <v>3479.35</v>
      </c>
      <c r="H206" s="104" t="s">
        <v>18</v>
      </c>
    </row>
    <row r="207" spans="1:8" ht="34.5" customHeight="1">
      <c r="A207" s="93"/>
      <c r="B207" s="93">
        <v>90095</v>
      </c>
      <c r="C207" s="106"/>
      <c r="D207" s="75" t="s">
        <v>10</v>
      </c>
      <c r="E207" s="99">
        <f>SUM(E208:E209)</f>
        <v>1425700</v>
      </c>
      <c r="F207" s="99">
        <f>SUM(F208:F209)</f>
        <v>1425700</v>
      </c>
      <c r="G207" s="99">
        <f>SUM(G208:G209)</f>
        <v>1084413.7</v>
      </c>
      <c r="H207" s="103">
        <f aca="true" t="shared" si="14" ref="H207:H219">G207/F207*100</f>
        <v>76.06184330504313</v>
      </c>
    </row>
    <row r="208" spans="1:8" ht="31.5" customHeight="1">
      <c r="A208" s="93"/>
      <c r="B208" s="93"/>
      <c r="C208" s="106" t="s">
        <v>14</v>
      </c>
      <c r="D208" s="75" t="s">
        <v>37</v>
      </c>
      <c r="E208" s="99">
        <v>16700</v>
      </c>
      <c r="F208" s="99">
        <v>16700</v>
      </c>
      <c r="G208" s="99">
        <v>18124.92</v>
      </c>
      <c r="H208" s="103">
        <f t="shared" si="14"/>
        <v>108.53245508982035</v>
      </c>
    </row>
    <row r="209" spans="1:8" ht="56.25" customHeight="1">
      <c r="A209" s="93"/>
      <c r="B209" s="93"/>
      <c r="C209" s="106">
        <v>6207</v>
      </c>
      <c r="D209" s="75" t="s">
        <v>347</v>
      </c>
      <c r="E209" s="99">
        <v>1409000</v>
      </c>
      <c r="F209" s="99">
        <v>1409000</v>
      </c>
      <c r="G209" s="99">
        <v>1066288.78</v>
      </c>
      <c r="H209" s="103">
        <f t="shared" si="14"/>
        <v>75.67698935415189</v>
      </c>
    </row>
    <row r="210" spans="1:8" s="68" customFormat="1" ht="44.25" customHeight="1">
      <c r="A210" s="456">
        <v>925</v>
      </c>
      <c r="B210" s="456"/>
      <c r="C210" s="468"/>
      <c r="D210" s="461" t="s">
        <v>490</v>
      </c>
      <c r="E210" s="465">
        <f aca="true" t="shared" si="15" ref="E210:G211">SUM(E211)</f>
        <v>5600</v>
      </c>
      <c r="F210" s="465">
        <f t="shared" si="15"/>
        <v>5600</v>
      </c>
      <c r="G210" s="465">
        <f t="shared" si="15"/>
        <v>5600</v>
      </c>
      <c r="H210" s="466">
        <f t="shared" si="14"/>
        <v>100</v>
      </c>
    </row>
    <row r="211" spans="1:8" ht="37.5" customHeight="1">
      <c r="A211" s="93"/>
      <c r="B211" s="93">
        <v>92503</v>
      </c>
      <c r="C211" s="106"/>
      <c r="D211" s="75" t="s">
        <v>491</v>
      </c>
      <c r="E211" s="99">
        <f t="shared" si="15"/>
        <v>5600</v>
      </c>
      <c r="F211" s="99">
        <f t="shared" si="15"/>
        <v>5600</v>
      </c>
      <c r="G211" s="99">
        <f t="shared" si="15"/>
        <v>5600</v>
      </c>
      <c r="H211" s="103">
        <f t="shared" si="14"/>
        <v>100</v>
      </c>
    </row>
    <row r="212" spans="1:8" ht="43.5" customHeight="1">
      <c r="A212" s="93"/>
      <c r="B212" s="93"/>
      <c r="C212" s="106">
        <v>2030</v>
      </c>
      <c r="D212" s="75" t="s">
        <v>97</v>
      </c>
      <c r="E212" s="99">
        <v>5600</v>
      </c>
      <c r="F212" s="99">
        <v>5600</v>
      </c>
      <c r="G212" s="99">
        <v>5600</v>
      </c>
      <c r="H212" s="103">
        <f t="shared" si="14"/>
        <v>100</v>
      </c>
    </row>
    <row r="213" spans="1:8" ht="30.75" customHeight="1">
      <c r="A213" s="456">
        <v>926</v>
      </c>
      <c r="B213" s="456"/>
      <c r="C213" s="456"/>
      <c r="D213" s="460" t="s">
        <v>411</v>
      </c>
      <c r="E213" s="458">
        <f>SUM(E214,E220)</f>
        <v>2159058</v>
      </c>
      <c r="F213" s="458">
        <f>SUM(F214,F220)</f>
        <v>2159058</v>
      </c>
      <c r="G213" s="458">
        <f>SUM(G214,G220)</f>
        <v>1600649.1600000001</v>
      </c>
      <c r="H213" s="459">
        <f t="shared" si="14"/>
        <v>74.13645951150919</v>
      </c>
    </row>
    <row r="214" spans="1:8" ht="30.75" customHeight="1">
      <c r="A214" s="93"/>
      <c r="B214" s="93">
        <v>92604</v>
      </c>
      <c r="C214" s="93"/>
      <c r="D214" s="100" t="s">
        <v>108</v>
      </c>
      <c r="E214" s="95">
        <f>SUM(E215:E219)</f>
        <v>2159058</v>
      </c>
      <c r="F214" s="95">
        <f>SUM(F215:F219)</f>
        <v>2159058</v>
      </c>
      <c r="G214" s="95">
        <f>SUM(G215:G219)</f>
        <v>1548649.1600000001</v>
      </c>
      <c r="H214" s="96">
        <f t="shared" si="14"/>
        <v>71.72800174891087</v>
      </c>
    </row>
    <row r="215" spans="1:8" ht="30.75" customHeight="1">
      <c r="A215" s="93"/>
      <c r="B215" s="93"/>
      <c r="C215" s="93" t="s">
        <v>14</v>
      </c>
      <c r="D215" s="100" t="s">
        <v>37</v>
      </c>
      <c r="E215" s="95">
        <v>2113450</v>
      </c>
      <c r="F215" s="95">
        <v>2113450</v>
      </c>
      <c r="G215" s="95">
        <v>1447921.31</v>
      </c>
      <c r="H215" s="96">
        <f t="shared" si="14"/>
        <v>68.50984456694032</v>
      </c>
    </row>
    <row r="216" spans="1:256" s="12" customFormat="1" ht="30.75" customHeight="1">
      <c r="A216" s="97"/>
      <c r="B216" s="97"/>
      <c r="C216" s="106" t="s">
        <v>381</v>
      </c>
      <c r="D216" s="75" t="s">
        <v>382</v>
      </c>
      <c r="E216" s="99">
        <v>0</v>
      </c>
      <c r="F216" s="99">
        <v>0</v>
      </c>
      <c r="G216" s="99">
        <v>1281.07</v>
      </c>
      <c r="H216" s="101" t="s">
        <v>18</v>
      </c>
      <c r="IU216" s="9"/>
      <c r="IV216" s="9"/>
    </row>
    <row r="217" spans="1:256" s="12" customFormat="1" ht="30.75" customHeight="1">
      <c r="A217" s="97"/>
      <c r="B217" s="97"/>
      <c r="C217" s="106" t="s">
        <v>16</v>
      </c>
      <c r="D217" s="75" t="s">
        <v>17</v>
      </c>
      <c r="E217" s="99">
        <v>0</v>
      </c>
      <c r="F217" s="99">
        <v>0</v>
      </c>
      <c r="G217" s="99">
        <v>40.08</v>
      </c>
      <c r="H217" s="101" t="s">
        <v>18</v>
      </c>
      <c r="K217" s="87"/>
      <c r="IU217" s="9"/>
      <c r="IV217" s="9"/>
    </row>
    <row r="218" spans="1:256" s="12" customFormat="1" ht="30.75" customHeight="1">
      <c r="A218" s="97"/>
      <c r="B218" s="97"/>
      <c r="C218" s="106" t="s">
        <v>366</v>
      </c>
      <c r="D218" s="75" t="s">
        <v>367</v>
      </c>
      <c r="E218" s="99">
        <v>0</v>
      </c>
      <c r="F218" s="99">
        <v>0</v>
      </c>
      <c r="G218" s="99">
        <v>6500</v>
      </c>
      <c r="H218" s="101" t="s">
        <v>18</v>
      </c>
      <c r="K218" s="87"/>
      <c r="IU218" s="9"/>
      <c r="IV218" s="9"/>
    </row>
    <row r="219" spans="1:256" s="12" customFormat="1" ht="30.75" customHeight="1">
      <c r="A219" s="97"/>
      <c r="B219" s="97"/>
      <c r="C219" s="97" t="s">
        <v>44</v>
      </c>
      <c r="D219" s="75" t="s">
        <v>45</v>
      </c>
      <c r="E219" s="99">
        <v>45608</v>
      </c>
      <c r="F219" s="99">
        <v>45608</v>
      </c>
      <c r="G219" s="99">
        <v>92906.7</v>
      </c>
      <c r="H219" s="96">
        <f t="shared" si="14"/>
        <v>203.7070250833187</v>
      </c>
      <c r="K219" s="87"/>
      <c r="IU219" s="9"/>
      <c r="IV219" s="9"/>
    </row>
    <row r="220" spans="1:256" s="12" customFormat="1" ht="30.75" customHeight="1">
      <c r="A220" s="97"/>
      <c r="B220" s="97">
        <v>92695</v>
      </c>
      <c r="C220" s="97"/>
      <c r="D220" s="75" t="s">
        <v>10</v>
      </c>
      <c r="E220" s="99">
        <f>SUM(E221)</f>
        <v>0</v>
      </c>
      <c r="F220" s="99">
        <f>SUM(F221)</f>
        <v>0</v>
      </c>
      <c r="G220" s="99">
        <f>SUM(G221)</f>
        <v>52000</v>
      </c>
      <c r="H220" s="101" t="s">
        <v>18</v>
      </c>
      <c r="K220" s="87"/>
      <c r="IU220" s="9"/>
      <c r="IV220" s="9"/>
    </row>
    <row r="221" spans="1:256" s="12" customFormat="1" ht="56.25" customHeight="1">
      <c r="A221" s="97"/>
      <c r="B221" s="97"/>
      <c r="C221" s="97">
        <v>6260</v>
      </c>
      <c r="D221" s="75" t="s">
        <v>505</v>
      </c>
      <c r="E221" s="99">
        <v>0</v>
      </c>
      <c r="F221" s="99">
        <v>0</v>
      </c>
      <c r="G221" s="99">
        <v>52000</v>
      </c>
      <c r="H221" s="101" t="s">
        <v>18</v>
      </c>
      <c r="K221" s="87"/>
      <c r="IU221" s="9"/>
      <c r="IV221" s="9"/>
    </row>
    <row r="222" spans="1:8" s="68" customFormat="1" ht="34.5" customHeight="1">
      <c r="A222" s="469"/>
      <c r="B222" s="469"/>
      <c r="C222" s="469"/>
      <c r="D222" s="470" t="s">
        <v>109</v>
      </c>
      <c r="E222" s="471">
        <f>SUM(E213,E210,E194,E187,E174,E130,E107,E102,E71,E64,E61,E52,E38,E34,E24,E9,E6)</f>
        <v>179642888</v>
      </c>
      <c r="F222" s="471">
        <f>SUM(F213,F210,F194,F187,F174,F130,F107,F102,F71,F64,F61,F52,F38,F34,F24,F9,F6)</f>
        <v>192986147.32</v>
      </c>
      <c r="G222" s="471">
        <f>SUM(G213,G210,G194,G187,G174,G130,G107,G102,G71,G64,G61,G52,G38,G34,G24,G9,G6)</f>
        <v>188823345.94</v>
      </c>
      <c r="H222" s="472">
        <f>G222/F222*100</f>
        <v>97.84295327006168</v>
      </c>
    </row>
    <row r="223" spans="1:8" ht="10.5">
      <c r="A223" s="109"/>
      <c r="B223" s="109"/>
      <c r="C223" s="109"/>
      <c r="D223" s="110"/>
      <c r="E223" s="111"/>
      <c r="F223" s="111"/>
      <c r="G223" s="111"/>
      <c r="H223" s="112"/>
    </row>
    <row r="224" spans="1:8" ht="10.5">
      <c r="A224" s="113"/>
      <c r="B224" s="113"/>
      <c r="C224" s="113"/>
      <c r="D224" s="114"/>
      <c r="E224" s="115"/>
      <c r="F224" s="115"/>
      <c r="G224" s="115"/>
      <c r="H224" s="116"/>
    </row>
    <row r="225" spans="1:8" ht="10.5">
      <c r="A225" s="113"/>
      <c r="B225" s="113"/>
      <c r="C225" s="113"/>
      <c r="D225" s="114"/>
      <c r="E225" s="115"/>
      <c r="F225" s="115"/>
      <c r="G225" s="115"/>
      <c r="H225" s="116"/>
    </row>
    <row r="226" spans="1:8" ht="10.5">
      <c r="A226" s="113"/>
      <c r="B226" s="113"/>
      <c r="C226" s="113"/>
      <c r="D226" s="114"/>
      <c r="E226" s="115"/>
      <c r="F226" s="115"/>
      <c r="G226" s="115"/>
      <c r="H226" s="116"/>
    </row>
    <row r="227" spans="1:8" ht="10.5">
      <c r="A227" s="113"/>
      <c r="B227" s="113"/>
      <c r="C227" s="113"/>
      <c r="D227" s="114"/>
      <c r="E227" s="115"/>
      <c r="F227" s="115"/>
      <c r="G227" s="115"/>
      <c r="H227" s="116"/>
    </row>
    <row r="228" spans="1:8" ht="10.5">
      <c r="A228" s="113"/>
      <c r="B228" s="113"/>
      <c r="C228" s="113"/>
      <c r="D228" s="114"/>
      <c r="E228" s="115"/>
      <c r="F228" s="115"/>
      <c r="G228" s="115"/>
      <c r="H228" s="116"/>
    </row>
    <row r="229" spans="1:8" ht="10.5">
      <c r="A229" s="113"/>
      <c r="B229" s="113"/>
      <c r="C229" s="113"/>
      <c r="D229" s="114"/>
      <c r="E229" s="115"/>
      <c r="F229" s="115"/>
      <c r="G229" s="115"/>
      <c r="H229" s="116"/>
    </row>
    <row r="230" spans="1:8" ht="10.5">
      <c r="A230" s="113"/>
      <c r="B230" s="113"/>
      <c r="C230" s="113"/>
      <c r="D230" s="114"/>
      <c r="E230" s="115"/>
      <c r="F230" s="115"/>
      <c r="G230" s="115"/>
      <c r="H230" s="116"/>
    </row>
    <row r="231" spans="1:8" ht="10.5">
      <c r="A231" s="113"/>
      <c r="B231" s="113"/>
      <c r="C231" s="113"/>
      <c r="D231" s="114"/>
      <c r="E231" s="115"/>
      <c r="F231" s="115"/>
      <c r="G231" s="115"/>
      <c r="H231" s="116"/>
    </row>
    <row r="232" spans="1:8" ht="10.5">
      <c r="A232" s="113"/>
      <c r="B232" s="113"/>
      <c r="C232" s="113"/>
      <c r="D232" s="114"/>
      <c r="E232" s="115"/>
      <c r="F232" s="115"/>
      <c r="G232" s="115"/>
      <c r="H232" s="116"/>
    </row>
    <row r="233" spans="1:8" ht="10.5">
      <c r="A233" s="113"/>
      <c r="B233" s="113"/>
      <c r="C233" s="113"/>
      <c r="D233" s="114"/>
      <c r="E233" s="115"/>
      <c r="F233" s="115"/>
      <c r="G233" s="115"/>
      <c r="H233" s="116"/>
    </row>
    <row r="234" spans="1:8" ht="10.5">
      <c r="A234" s="113"/>
      <c r="B234" s="113"/>
      <c r="C234" s="113"/>
      <c r="D234" s="114"/>
      <c r="E234" s="115"/>
      <c r="F234" s="115"/>
      <c r="G234" s="115"/>
      <c r="H234" s="116"/>
    </row>
    <row r="235" spans="1:8" ht="10.5">
      <c r="A235" s="113"/>
      <c r="B235" s="113"/>
      <c r="C235" s="113"/>
      <c r="D235" s="114"/>
      <c r="E235" s="115"/>
      <c r="F235" s="115"/>
      <c r="G235" s="115"/>
      <c r="H235" s="116"/>
    </row>
    <row r="236" spans="1:8" ht="10.5">
      <c r="A236" s="113"/>
      <c r="B236" s="113"/>
      <c r="C236" s="113"/>
      <c r="D236" s="114"/>
      <c r="E236" s="115"/>
      <c r="F236" s="115"/>
      <c r="G236" s="115"/>
      <c r="H236" s="116"/>
    </row>
    <row r="237" spans="1:8" ht="10.5">
      <c r="A237" s="113"/>
      <c r="B237" s="113"/>
      <c r="C237" s="113"/>
      <c r="D237" s="114"/>
      <c r="E237" s="115"/>
      <c r="F237" s="115"/>
      <c r="G237" s="115"/>
      <c r="H237" s="116"/>
    </row>
    <row r="238" spans="1:8" ht="10.5">
      <c r="A238" s="113"/>
      <c r="B238" s="113"/>
      <c r="C238" s="113"/>
      <c r="D238" s="114"/>
      <c r="E238" s="115"/>
      <c r="F238" s="115"/>
      <c r="G238" s="115"/>
      <c r="H238" s="116"/>
    </row>
    <row r="239" spans="1:8" ht="10.5">
      <c r="A239" s="113"/>
      <c r="B239" s="113"/>
      <c r="C239" s="113"/>
      <c r="D239" s="114"/>
      <c r="E239" s="115"/>
      <c r="F239" s="115"/>
      <c r="G239" s="115"/>
      <c r="H239" s="116"/>
    </row>
    <row r="240" spans="1:8" ht="10.5">
      <c r="A240" s="113"/>
      <c r="B240" s="113"/>
      <c r="C240" s="113"/>
      <c r="D240" s="114"/>
      <c r="E240" s="115"/>
      <c r="F240" s="115"/>
      <c r="G240" s="115"/>
      <c r="H240" s="116"/>
    </row>
    <row r="241" spans="1:8" ht="10.5">
      <c r="A241" s="113"/>
      <c r="B241" s="113"/>
      <c r="C241" s="113"/>
      <c r="D241" s="114"/>
      <c r="E241" s="115"/>
      <c r="F241" s="115"/>
      <c r="G241" s="115"/>
      <c r="H241" s="116"/>
    </row>
    <row r="242" spans="1:8" ht="10.5">
      <c r="A242" s="113"/>
      <c r="B242" s="113"/>
      <c r="C242" s="113"/>
      <c r="D242" s="114"/>
      <c r="E242" s="115"/>
      <c r="F242" s="115"/>
      <c r="G242" s="115"/>
      <c r="H242" s="116"/>
    </row>
    <row r="243" spans="1:8" ht="10.5">
      <c r="A243" s="113"/>
      <c r="B243" s="113"/>
      <c r="C243" s="113"/>
      <c r="D243" s="114"/>
      <c r="E243" s="115"/>
      <c r="F243" s="115"/>
      <c r="G243" s="115"/>
      <c r="H243" s="116"/>
    </row>
    <row r="244" spans="1:8" ht="10.5">
      <c r="A244" s="113"/>
      <c r="B244" s="113"/>
      <c r="C244" s="113"/>
      <c r="D244" s="114"/>
      <c r="E244" s="115"/>
      <c r="F244" s="115"/>
      <c r="G244" s="115"/>
      <c r="H244" s="116"/>
    </row>
    <row r="245" spans="1:8" ht="10.5">
      <c r="A245" s="113"/>
      <c r="B245" s="113"/>
      <c r="C245" s="113"/>
      <c r="D245" s="114"/>
      <c r="E245" s="115"/>
      <c r="F245" s="115"/>
      <c r="G245" s="115"/>
      <c r="H245" s="116"/>
    </row>
    <row r="246" spans="1:8" ht="10.5">
      <c r="A246" s="113"/>
      <c r="B246" s="113"/>
      <c r="C246" s="113"/>
      <c r="D246" s="114"/>
      <c r="E246" s="115"/>
      <c r="F246" s="115"/>
      <c r="G246" s="115"/>
      <c r="H246" s="116"/>
    </row>
    <row r="247" spans="1:8" ht="10.5">
      <c r="A247" s="113"/>
      <c r="B247" s="113"/>
      <c r="C247" s="113"/>
      <c r="D247" s="114"/>
      <c r="E247" s="115"/>
      <c r="F247" s="115"/>
      <c r="G247" s="115"/>
      <c r="H247" s="116"/>
    </row>
    <row r="248" spans="1:8" ht="10.5">
      <c r="A248" s="113"/>
      <c r="B248" s="113"/>
      <c r="C248" s="113"/>
      <c r="D248" s="114"/>
      <c r="E248" s="115"/>
      <c r="F248" s="115"/>
      <c r="G248" s="115"/>
      <c r="H248" s="116"/>
    </row>
    <row r="249" spans="1:8" ht="10.5">
      <c r="A249" s="113"/>
      <c r="B249" s="113"/>
      <c r="C249" s="113"/>
      <c r="D249" s="114"/>
      <c r="E249" s="115"/>
      <c r="F249" s="115"/>
      <c r="G249" s="115"/>
      <c r="H249" s="116"/>
    </row>
    <row r="250" spans="1:8" ht="10.5">
      <c r="A250" s="113"/>
      <c r="B250" s="113"/>
      <c r="C250" s="113"/>
      <c r="D250" s="114"/>
      <c r="E250" s="115"/>
      <c r="F250" s="115"/>
      <c r="G250" s="115"/>
      <c r="H250" s="116"/>
    </row>
    <row r="251" spans="1:8" ht="10.5">
      <c r="A251" s="113"/>
      <c r="B251" s="113"/>
      <c r="C251" s="113"/>
      <c r="D251" s="114"/>
      <c r="E251" s="115"/>
      <c r="F251" s="115"/>
      <c r="G251" s="115"/>
      <c r="H251" s="116"/>
    </row>
    <row r="252" spans="1:8" ht="10.5">
      <c r="A252" s="113"/>
      <c r="B252" s="113"/>
      <c r="C252" s="113"/>
      <c r="D252" s="114"/>
      <c r="E252" s="115"/>
      <c r="F252" s="115"/>
      <c r="G252" s="115"/>
      <c r="H252" s="116"/>
    </row>
    <row r="253" spans="1:8" ht="10.5">
      <c r="A253" s="113"/>
      <c r="B253" s="113"/>
      <c r="C253" s="113"/>
      <c r="D253" s="114"/>
      <c r="E253" s="117"/>
      <c r="F253" s="117"/>
      <c r="G253" s="115"/>
      <c r="H253" s="116"/>
    </row>
    <row r="254" spans="1:8" ht="10.5">
      <c r="A254" s="113"/>
      <c r="B254" s="113"/>
      <c r="C254" s="113"/>
      <c r="D254" s="114"/>
      <c r="E254" s="117"/>
      <c r="F254" s="117"/>
      <c r="G254" s="115"/>
      <c r="H254" s="116"/>
    </row>
    <row r="255" spans="1:8" ht="10.5">
      <c r="A255" s="113"/>
      <c r="B255" s="113"/>
      <c r="C255" s="113"/>
      <c r="D255" s="114"/>
      <c r="E255" s="117"/>
      <c r="F255" s="117"/>
      <c r="G255" s="115"/>
      <c r="H255" s="116"/>
    </row>
    <row r="256" spans="1:8" ht="10.5">
      <c r="A256" s="113"/>
      <c r="B256" s="113"/>
      <c r="C256" s="113"/>
      <c r="D256" s="114"/>
      <c r="E256" s="117"/>
      <c r="F256" s="117"/>
      <c r="G256" s="115"/>
      <c r="H256" s="116"/>
    </row>
    <row r="257" spans="1:8" ht="10.5">
      <c r="A257" s="113"/>
      <c r="B257" s="113"/>
      <c r="C257" s="113"/>
      <c r="D257" s="114"/>
      <c r="E257" s="117"/>
      <c r="F257" s="117"/>
      <c r="G257" s="115"/>
      <c r="H257" s="116"/>
    </row>
    <row r="258" spans="1:8" ht="10.5">
      <c r="A258" s="113"/>
      <c r="B258" s="113"/>
      <c r="C258" s="113"/>
      <c r="D258" s="114"/>
      <c r="E258" s="117"/>
      <c r="F258" s="117"/>
      <c r="G258" s="115"/>
      <c r="H258" s="116"/>
    </row>
    <row r="259" spans="1:8" ht="10.5">
      <c r="A259" s="113"/>
      <c r="B259" s="113"/>
      <c r="C259" s="113"/>
      <c r="D259" s="114"/>
      <c r="E259" s="117"/>
      <c r="F259" s="117"/>
      <c r="G259" s="115"/>
      <c r="H259" s="116"/>
    </row>
    <row r="260" spans="1:8" ht="10.5">
      <c r="A260" s="113"/>
      <c r="B260" s="113"/>
      <c r="C260" s="113"/>
      <c r="D260" s="114"/>
      <c r="E260" s="117"/>
      <c r="F260" s="117"/>
      <c r="G260" s="115"/>
      <c r="H260" s="116"/>
    </row>
    <row r="261" spans="1:8" ht="10.5">
      <c r="A261" s="113"/>
      <c r="B261" s="113"/>
      <c r="C261" s="113"/>
      <c r="D261" s="114"/>
      <c r="E261" s="117"/>
      <c r="F261" s="117"/>
      <c r="G261" s="115"/>
      <c r="H261" s="116"/>
    </row>
    <row r="262" spans="1:8" ht="10.5">
      <c r="A262" s="113"/>
      <c r="B262" s="113"/>
      <c r="C262" s="113"/>
      <c r="D262" s="114"/>
      <c r="E262" s="117"/>
      <c r="F262" s="117"/>
      <c r="G262" s="115"/>
      <c r="H262" s="116"/>
    </row>
    <row r="263" spans="1:8" ht="10.5">
      <c r="A263" s="113"/>
      <c r="B263" s="113"/>
      <c r="C263" s="113"/>
      <c r="D263" s="114"/>
      <c r="E263" s="117"/>
      <c r="F263" s="117"/>
      <c r="G263" s="115"/>
      <c r="H263" s="116"/>
    </row>
    <row r="264" spans="1:8" ht="10.5">
      <c r="A264" s="113"/>
      <c r="B264" s="113"/>
      <c r="C264" s="113"/>
      <c r="D264" s="114"/>
      <c r="E264" s="118"/>
      <c r="F264" s="118"/>
      <c r="G264" s="115"/>
      <c r="H264" s="116"/>
    </row>
    <row r="265" spans="1:8" ht="10.5">
      <c r="A265" s="113"/>
      <c r="B265" s="113"/>
      <c r="C265" s="113"/>
      <c r="D265" s="114"/>
      <c r="E265" s="118"/>
      <c r="F265" s="118"/>
      <c r="G265" s="115"/>
      <c r="H265" s="116"/>
    </row>
    <row r="266" spans="1:8" ht="10.5">
      <c r="A266" s="113"/>
      <c r="B266" s="113"/>
      <c r="C266" s="113"/>
      <c r="D266" s="114"/>
      <c r="E266" s="118"/>
      <c r="F266" s="118"/>
      <c r="G266" s="115"/>
      <c r="H266" s="116"/>
    </row>
    <row r="267" spans="1:8" ht="10.5">
      <c r="A267" s="113"/>
      <c r="B267" s="113"/>
      <c r="C267" s="113"/>
      <c r="D267" s="114"/>
      <c r="E267" s="118"/>
      <c r="F267" s="118"/>
      <c r="G267" s="115"/>
      <c r="H267" s="116"/>
    </row>
    <row r="268" spans="1:8" ht="10.5">
      <c r="A268" s="113"/>
      <c r="B268" s="113"/>
      <c r="C268" s="113"/>
      <c r="D268" s="114"/>
      <c r="E268" s="118"/>
      <c r="F268" s="118"/>
      <c r="G268" s="115"/>
      <c r="H268" s="116"/>
    </row>
    <row r="269" spans="1:8" ht="10.5">
      <c r="A269" s="113"/>
      <c r="B269" s="113"/>
      <c r="C269" s="113"/>
      <c r="D269" s="114"/>
      <c r="E269" s="118"/>
      <c r="F269" s="118"/>
      <c r="G269" s="115"/>
      <c r="H269" s="116"/>
    </row>
    <row r="270" spans="1:8" ht="10.5">
      <c r="A270" s="113"/>
      <c r="B270" s="113"/>
      <c r="C270" s="113"/>
      <c r="D270" s="114"/>
      <c r="E270" s="118"/>
      <c r="F270" s="118"/>
      <c r="G270" s="118"/>
      <c r="H270" s="116"/>
    </row>
    <row r="271" spans="1:8" ht="10.5">
      <c r="A271" s="113"/>
      <c r="B271" s="113"/>
      <c r="C271" s="113"/>
      <c r="D271" s="114"/>
      <c r="E271" s="118"/>
      <c r="F271" s="118"/>
      <c r="G271" s="118"/>
      <c r="H271" s="116"/>
    </row>
    <row r="272" spans="1:8" ht="10.5">
      <c r="A272" s="113"/>
      <c r="B272" s="113"/>
      <c r="C272" s="113"/>
      <c r="D272" s="114"/>
      <c r="E272" s="118"/>
      <c r="F272" s="118"/>
      <c r="G272" s="118"/>
      <c r="H272" s="116"/>
    </row>
    <row r="273" spans="1:8" ht="10.5">
      <c r="A273" s="113"/>
      <c r="B273" s="113"/>
      <c r="C273" s="113"/>
      <c r="D273" s="114"/>
      <c r="E273" s="118"/>
      <c r="F273" s="118"/>
      <c r="G273" s="118"/>
      <c r="H273" s="116"/>
    </row>
    <row r="274" spans="1:8" ht="10.5">
      <c r="A274" s="113"/>
      <c r="B274" s="113"/>
      <c r="C274" s="113"/>
      <c r="D274" s="114"/>
      <c r="E274" s="118"/>
      <c r="F274" s="118"/>
      <c r="G274" s="118"/>
      <c r="H274" s="116"/>
    </row>
    <row r="275" spans="1:8" ht="10.5">
      <c r="A275" s="113"/>
      <c r="B275" s="113"/>
      <c r="C275" s="113"/>
      <c r="D275" s="114"/>
      <c r="E275" s="118"/>
      <c r="F275" s="118"/>
      <c r="G275" s="118"/>
      <c r="H275" s="116"/>
    </row>
    <row r="276" spans="1:8" ht="10.5">
      <c r="A276" s="113"/>
      <c r="B276" s="113"/>
      <c r="C276" s="113"/>
      <c r="D276" s="114"/>
      <c r="E276" s="118"/>
      <c r="F276" s="118"/>
      <c r="G276" s="118"/>
      <c r="H276" s="116"/>
    </row>
    <row r="277" spans="1:8" ht="10.5">
      <c r="A277" s="113"/>
      <c r="B277" s="113"/>
      <c r="C277" s="113"/>
      <c r="D277" s="114"/>
      <c r="E277" s="118"/>
      <c r="F277" s="118"/>
      <c r="G277" s="118"/>
      <c r="H277" s="116"/>
    </row>
    <row r="278" spans="1:8" ht="10.5">
      <c r="A278" s="113"/>
      <c r="B278" s="113"/>
      <c r="C278" s="113"/>
      <c r="D278" s="114"/>
      <c r="E278" s="118"/>
      <c r="F278" s="118"/>
      <c r="G278" s="118"/>
      <c r="H278" s="116"/>
    </row>
    <row r="279" spans="1:8" ht="10.5">
      <c r="A279" s="113"/>
      <c r="B279" s="113"/>
      <c r="C279" s="113"/>
      <c r="D279" s="114"/>
      <c r="E279" s="118"/>
      <c r="F279" s="118"/>
      <c r="G279" s="118"/>
      <c r="H279" s="116"/>
    </row>
    <row r="280" spans="1:8" ht="10.5">
      <c r="A280" s="113"/>
      <c r="B280" s="113"/>
      <c r="C280" s="113"/>
      <c r="D280" s="114"/>
      <c r="E280" s="118"/>
      <c r="F280" s="118"/>
      <c r="G280" s="118"/>
      <c r="H280" s="116"/>
    </row>
    <row r="281" spans="1:8" ht="10.5">
      <c r="A281" s="113"/>
      <c r="B281" s="113"/>
      <c r="C281" s="113"/>
      <c r="D281" s="114"/>
      <c r="E281" s="118"/>
      <c r="F281" s="118"/>
      <c r="G281" s="118"/>
      <c r="H281" s="116"/>
    </row>
    <row r="282" spans="1:8" ht="10.5">
      <c r="A282" s="113"/>
      <c r="B282" s="113"/>
      <c r="C282" s="113"/>
      <c r="D282" s="114"/>
      <c r="E282" s="118"/>
      <c r="F282" s="118"/>
      <c r="G282" s="118"/>
      <c r="H282" s="116"/>
    </row>
    <row r="283" spans="1:8" ht="10.5">
      <c r="A283" s="113"/>
      <c r="B283" s="113"/>
      <c r="C283" s="113"/>
      <c r="D283" s="114"/>
      <c r="E283" s="118"/>
      <c r="F283" s="118"/>
      <c r="G283" s="118"/>
      <c r="H283" s="116"/>
    </row>
    <row r="284" spans="1:8" ht="10.5">
      <c r="A284" s="113"/>
      <c r="B284" s="113"/>
      <c r="C284" s="113"/>
      <c r="D284" s="114"/>
      <c r="E284" s="118"/>
      <c r="F284" s="118"/>
      <c r="G284" s="118"/>
      <c r="H284" s="116"/>
    </row>
    <row r="285" spans="1:8" ht="10.5">
      <c r="A285" s="113"/>
      <c r="B285" s="113"/>
      <c r="C285" s="113"/>
      <c r="D285" s="114"/>
      <c r="E285" s="118"/>
      <c r="F285" s="118"/>
      <c r="G285" s="118"/>
      <c r="H285" s="116"/>
    </row>
    <row r="286" spans="1:8" ht="10.5">
      <c r="A286" s="113"/>
      <c r="B286" s="113"/>
      <c r="C286" s="113"/>
      <c r="D286" s="114"/>
      <c r="E286" s="118"/>
      <c r="F286" s="118"/>
      <c r="G286" s="118"/>
      <c r="H286" s="116"/>
    </row>
    <row r="287" spans="1:8" ht="10.5">
      <c r="A287" s="113"/>
      <c r="B287" s="113"/>
      <c r="C287" s="113"/>
      <c r="D287" s="114"/>
      <c r="E287" s="118"/>
      <c r="F287" s="118"/>
      <c r="G287" s="118"/>
      <c r="H287" s="116"/>
    </row>
    <row r="288" spans="1:8" ht="10.5">
      <c r="A288" s="113"/>
      <c r="B288" s="113"/>
      <c r="C288" s="113"/>
      <c r="D288" s="114"/>
      <c r="E288" s="118"/>
      <c r="F288" s="118"/>
      <c r="G288" s="118"/>
      <c r="H288" s="116"/>
    </row>
    <row r="289" spans="1:8" ht="10.5">
      <c r="A289" s="113"/>
      <c r="B289" s="113"/>
      <c r="C289" s="113"/>
      <c r="D289" s="114"/>
      <c r="E289" s="118"/>
      <c r="F289" s="118"/>
      <c r="G289" s="118"/>
      <c r="H289" s="116"/>
    </row>
    <row r="290" spans="1:8" ht="10.5">
      <c r="A290" s="113"/>
      <c r="B290" s="113"/>
      <c r="C290" s="113"/>
      <c r="D290" s="114"/>
      <c r="E290" s="118"/>
      <c r="F290" s="118"/>
      <c r="G290" s="118"/>
      <c r="H290" s="116"/>
    </row>
    <row r="291" spans="1:8" ht="10.5">
      <c r="A291" s="113"/>
      <c r="B291" s="113"/>
      <c r="C291" s="113"/>
      <c r="D291" s="114"/>
      <c r="E291" s="118"/>
      <c r="F291" s="118"/>
      <c r="G291" s="118"/>
      <c r="H291" s="116"/>
    </row>
    <row r="292" spans="1:8" ht="10.5">
      <c r="A292" s="113"/>
      <c r="B292" s="113"/>
      <c r="C292" s="113"/>
      <c r="D292" s="114"/>
      <c r="E292" s="118"/>
      <c r="F292" s="118"/>
      <c r="G292" s="118"/>
      <c r="H292" s="116"/>
    </row>
    <row r="293" spans="1:8" ht="10.5">
      <c r="A293" s="113"/>
      <c r="B293" s="113"/>
      <c r="C293" s="113"/>
      <c r="D293" s="114"/>
      <c r="E293" s="118"/>
      <c r="F293" s="118"/>
      <c r="G293" s="118"/>
      <c r="H293" s="116"/>
    </row>
    <row r="294" spans="1:8" ht="10.5">
      <c r="A294" s="113"/>
      <c r="B294" s="113"/>
      <c r="C294" s="113"/>
      <c r="D294" s="114"/>
      <c r="E294" s="118"/>
      <c r="F294" s="118"/>
      <c r="G294" s="118"/>
      <c r="H294" s="116"/>
    </row>
    <row r="295" spans="1:8" ht="10.5">
      <c r="A295" s="113"/>
      <c r="B295" s="113"/>
      <c r="C295" s="113"/>
      <c r="D295" s="114"/>
      <c r="E295" s="118"/>
      <c r="F295" s="118"/>
      <c r="G295" s="118"/>
      <c r="H295" s="116"/>
    </row>
    <row r="296" spans="1:8" ht="10.5">
      <c r="A296" s="113"/>
      <c r="B296" s="113"/>
      <c r="C296" s="113"/>
      <c r="D296" s="114"/>
      <c r="E296" s="118"/>
      <c r="F296" s="118"/>
      <c r="G296" s="118"/>
      <c r="H296" s="116"/>
    </row>
    <row r="297" spans="1:8" ht="10.5">
      <c r="A297" s="113"/>
      <c r="B297" s="113"/>
      <c r="C297" s="113"/>
      <c r="D297" s="114"/>
      <c r="E297" s="118"/>
      <c r="F297" s="118"/>
      <c r="G297" s="118"/>
      <c r="H297" s="116"/>
    </row>
    <row r="298" spans="1:8" ht="10.5">
      <c r="A298" s="113"/>
      <c r="B298" s="113"/>
      <c r="C298" s="113"/>
      <c r="D298" s="114"/>
      <c r="E298" s="118"/>
      <c r="F298" s="118"/>
      <c r="G298" s="118"/>
      <c r="H298" s="116"/>
    </row>
    <row r="299" spans="1:8" ht="10.5">
      <c r="A299" s="113"/>
      <c r="B299" s="113"/>
      <c r="C299" s="113"/>
      <c r="D299" s="114"/>
      <c r="E299" s="118"/>
      <c r="F299" s="118"/>
      <c r="G299" s="118"/>
      <c r="H299" s="116"/>
    </row>
    <row r="300" spans="1:8" ht="10.5">
      <c r="A300" s="113"/>
      <c r="B300" s="113"/>
      <c r="C300" s="113"/>
      <c r="D300" s="114"/>
      <c r="E300" s="118"/>
      <c r="F300" s="118"/>
      <c r="G300" s="118"/>
      <c r="H300" s="116"/>
    </row>
    <row r="301" spans="1:8" ht="10.5">
      <c r="A301" s="113"/>
      <c r="B301" s="113"/>
      <c r="C301" s="113"/>
      <c r="D301" s="114"/>
      <c r="E301" s="118"/>
      <c r="F301" s="118"/>
      <c r="G301" s="118"/>
      <c r="H301" s="116"/>
    </row>
    <row r="302" spans="1:8" ht="10.5">
      <c r="A302" s="113"/>
      <c r="B302" s="113"/>
      <c r="C302" s="113"/>
      <c r="D302" s="114"/>
      <c r="E302" s="118"/>
      <c r="F302" s="118"/>
      <c r="G302" s="118"/>
      <c r="H302" s="116"/>
    </row>
    <row r="303" spans="1:8" ht="10.5">
      <c r="A303" s="113"/>
      <c r="B303" s="113"/>
      <c r="C303" s="113"/>
      <c r="D303" s="114"/>
      <c r="E303" s="118"/>
      <c r="F303" s="118"/>
      <c r="G303" s="118"/>
      <c r="H303" s="116"/>
    </row>
    <row r="304" spans="1:8" ht="10.5">
      <c r="A304" s="113"/>
      <c r="B304" s="113"/>
      <c r="C304" s="113"/>
      <c r="D304" s="114"/>
      <c r="E304" s="118"/>
      <c r="F304" s="118"/>
      <c r="G304" s="118"/>
      <c r="H304" s="116"/>
    </row>
    <row r="305" spans="1:8" ht="10.5">
      <c r="A305" s="113"/>
      <c r="B305" s="113"/>
      <c r="C305" s="113"/>
      <c r="D305" s="114"/>
      <c r="E305" s="118"/>
      <c r="F305" s="118"/>
      <c r="G305" s="118"/>
      <c r="H305" s="116"/>
    </row>
    <row r="306" spans="1:8" ht="10.5">
      <c r="A306" s="113"/>
      <c r="B306" s="113"/>
      <c r="C306" s="113"/>
      <c r="D306" s="114"/>
      <c r="E306" s="118"/>
      <c r="F306" s="118"/>
      <c r="G306" s="118"/>
      <c r="H306" s="116"/>
    </row>
    <row r="307" spans="1:8" ht="10.5">
      <c r="A307" s="113"/>
      <c r="B307" s="113"/>
      <c r="C307" s="113"/>
      <c r="D307" s="114"/>
      <c r="E307" s="118"/>
      <c r="F307" s="118"/>
      <c r="G307" s="118"/>
      <c r="H307" s="116"/>
    </row>
    <row r="308" spans="1:8" ht="10.5">
      <c r="A308" s="113"/>
      <c r="B308" s="113"/>
      <c r="C308" s="113"/>
      <c r="D308" s="114"/>
      <c r="E308" s="118"/>
      <c r="F308" s="118"/>
      <c r="G308" s="118"/>
      <c r="H308" s="116"/>
    </row>
    <row r="309" spans="1:8" ht="10.5">
      <c r="A309" s="113"/>
      <c r="B309" s="113"/>
      <c r="C309" s="113"/>
      <c r="D309" s="114"/>
      <c r="E309" s="118"/>
      <c r="F309" s="118"/>
      <c r="G309" s="118"/>
      <c r="H309" s="116"/>
    </row>
    <row r="310" spans="1:8" ht="10.5">
      <c r="A310" s="113"/>
      <c r="B310" s="113"/>
      <c r="C310" s="113"/>
      <c r="D310" s="114"/>
      <c r="E310" s="118"/>
      <c r="F310" s="118"/>
      <c r="G310" s="118"/>
      <c r="H310" s="116"/>
    </row>
    <row r="311" spans="1:8" ht="10.5">
      <c r="A311" s="113"/>
      <c r="B311" s="113"/>
      <c r="C311" s="113"/>
      <c r="D311" s="114"/>
      <c r="E311" s="118"/>
      <c r="F311" s="118"/>
      <c r="G311" s="118"/>
      <c r="H311" s="116"/>
    </row>
    <row r="312" spans="1:8" ht="10.5">
      <c r="A312" s="113"/>
      <c r="B312" s="113"/>
      <c r="C312" s="113"/>
      <c r="D312" s="114"/>
      <c r="E312" s="118"/>
      <c r="F312" s="118"/>
      <c r="G312" s="118"/>
      <c r="H312" s="116"/>
    </row>
    <row r="313" spans="1:8" ht="10.5">
      <c r="A313" s="113"/>
      <c r="B313" s="113"/>
      <c r="C313" s="113"/>
      <c r="D313" s="114"/>
      <c r="E313" s="118"/>
      <c r="F313" s="118"/>
      <c r="G313" s="118"/>
      <c r="H313" s="116"/>
    </row>
    <row r="314" spans="1:8" ht="10.5">
      <c r="A314" s="113"/>
      <c r="B314" s="113"/>
      <c r="C314" s="113"/>
      <c r="D314" s="114"/>
      <c r="E314" s="118"/>
      <c r="F314" s="118"/>
      <c r="G314" s="118"/>
      <c r="H314" s="116"/>
    </row>
    <row r="315" spans="1:8" ht="10.5">
      <c r="A315" s="113"/>
      <c r="B315" s="113"/>
      <c r="C315" s="113"/>
      <c r="D315" s="114"/>
      <c r="E315" s="118"/>
      <c r="F315" s="118"/>
      <c r="G315" s="118"/>
      <c r="H315" s="116"/>
    </row>
    <row r="316" spans="1:8" ht="10.5">
      <c r="A316" s="113"/>
      <c r="B316" s="113"/>
      <c r="C316" s="113"/>
      <c r="D316" s="114"/>
      <c r="E316" s="118"/>
      <c r="F316" s="118"/>
      <c r="G316" s="118"/>
      <c r="H316" s="116"/>
    </row>
    <row r="317" spans="1:8" ht="10.5">
      <c r="A317" s="113"/>
      <c r="B317" s="113"/>
      <c r="C317" s="113"/>
      <c r="D317" s="114"/>
      <c r="E317" s="118"/>
      <c r="F317" s="118"/>
      <c r="G317" s="118"/>
      <c r="H317" s="116"/>
    </row>
    <row r="318" spans="1:8" ht="10.5">
      <c r="A318" s="113"/>
      <c r="B318" s="113"/>
      <c r="C318" s="113"/>
      <c r="D318" s="114"/>
      <c r="E318" s="118"/>
      <c r="F318" s="118"/>
      <c r="G318" s="118"/>
      <c r="H318" s="116"/>
    </row>
    <row r="319" spans="1:8" ht="10.5">
      <c r="A319" s="113"/>
      <c r="B319" s="113"/>
      <c r="C319" s="113"/>
      <c r="D319" s="114"/>
      <c r="E319" s="118"/>
      <c r="F319" s="118"/>
      <c r="G319" s="118"/>
      <c r="H319" s="116"/>
    </row>
    <row r="320" spans="1:8" ht="10.5">
      <c r="A320" s="113"/>
      <c r="B320" s="113"/>
      <c r="C320" s="113"/>
      <c r="D320" s="114"/>
      <c r="E320" s="118"/>
      <c r="F320" s="118"/>
      <c r="G320" s="118"/>
      <c r="H320" s="116"/>
    </row>
    <row r="321" spans="1:8" ht="10.5">
      <c r="A321" s="113"/>
      <c r="B321" s="113"/>
      <c r="C321" s="113"/>
      <c r="D321" s="114"/>
      <c r="E321" s="118"/>
      <c r="F321" s="118"/>
      <c r="G321" s="118"/>
      <c r="H321" s="116"/>
    </row>
    <row r="322" spans="1:8" ht="10.5">
      <c r="A322" s="113"/>
      <c r="B322" s="113"/>
      <c r="C322" s="113"/>
      <c r="D322" s="114"/>
      <c r="E322" s="118"/>
      <c r="F322" s="118"/>
      <c r="G322" s="118"/>
      <c r="H322" s="116"/>
    </row>
    <row r="323" spans="1:8" ht="10.5">
      <c r="A323" s="113"/>
      <c r="B323" s="113"/>
      <c r="C323" s="113"/>
      <c r="D323" s="114"/>
      <c r="E323" s="118"/>
      <c r="F323" s="118"/>
      <c r="G323" s="118"/>
      <c r="H323" s="116"/>
    </row>
    <row r="324" spans="1:8" ht="10.5">
      <c r="A324" s="113"/>
      <c r="B324" s="113"/>
      <c r="C324" s="113"/>
      <c r="D324" s="114"/>
      <c r="E324" s="118"/>
      <c r="F324" s="118"/>
      <c r="G324" s="118"/>
      <c r="H324" s="116"/>
    </row>
    <row r="325" spans="1:8" ht="10.5">
      <c r="A325" s="113"/>
      <c r="B325" s="113"/>
      <c r="C325" s="113"/>
      <c r="D325" s="114"/>
      <c r="E325" s="118"/>
      <c r="F325" s="118"/>
      <c r="G325" s="118"/>
      <c r="H325" s="116"/>
    </row>
    <row r="326" spans="1:8" ht="10.5">
      <c r="A326" s="113"/>
      <c r="B326" s="113"/>
      <c r="C326" s="113"/>
      <c r="D326" s="114"/>
      <c r="E326" s="118"/>
      <c r="F326" s="118"/>
      <c r="G326" s="118"/>
      <c r="H326" s="116"/>
    </row>
    <row r="327" spans="1:8" ht="10.5">
      <c r="A327" s="113"/>
      <c r="B327" s="113"/>
      <c r="C327" s="113"/>
      <c r="D327" s="114"/>
      <c r="E327" s="118"/>
      <c r="F327" s="118"/>
      <c r="G327" s="118"/>
      <c r="H327" s="116"/>
    </row>
    <row r="328" spans="1:8" ht="10.5">
      <c r="A328" s="113"/>
      <c r="B328" s="113"/>
      <c r="C328" s="113"/>
      <c r="D328" s="114"/>
      <c r="E328" s="118"/>
      <c r="F328" s="118"/>
      <c r="G328" s="118"/>
      <c r="H328" s="116"/>
    </row>
    <row r="329" spans="1:8" ht="10.5">
      <c r="A329" s="113"/>
      <c r="B329" s="113"/>
      <c r="C329" s="113"/>
      <c r="D329" s="114"/>
      <c r="E329" s="118"/>
      <c r="F329" s="118"/>
      <c r="G329" s="118"/>
      <c r="H329" s="116"/>
    </row>
    <row r="330" spans="1:8" ht="10.5">
      <c r="A330" s="113"/>
      <c r="B330" s="113"/>
      <c r="C330" s="113"/>
      <c r="D330" s="114"/>
      <c r="E330" s="118"/>
      <c r="F330" s="118"/>
      <c r="G330" s="118"/>
      <c r="H330" s="116"/>
    </row>
    <row r="331" spans="1:8" ht="10.5">
      <c r="A331" s="113"/>
      <c r="B331" s="113"/>
      <c r="C331" s="113"/>
      <c r="D331" s="114"/>
      <c r="E331" s="118"/>
      <c r="F331" s="118"/>
      <c r="G331" s="118"/>
      <c r="H331" s="116"/>
    </row>
    <row r="332" spans="1:8" ht="10.5">
      <c r="A332" s="113"/>
      <c r="B332" s="113"/>
      <c r="C332" s="113"/>
      <c r="D332" s="114"/>
      <c r="E332" s="118"/>
      <c r="F332" s="118"/>
      <c r="G332" s="118"/>
      <c r="H332" s="116"/>
    </row>
    <row r="333" spans="1:8" ht="10.5">
      <c r="A333" s="113"/>
      <c r="B333" s="113"/>
      <c r="C333" s="113"/>
      <c r="D333" s="114"/>
      <c r="E333" s="118"/>
      <c r="F333" s="118"/>
      <c r="G333" s="118"/>
      <c r="H333" s="116"/>
    </row>
    <row r="334" spans="1:8" ht="10.5">
      <c r="A334" s="113"/>
      <c r="B334" s="113"/>
      <c r="C334" s="113"/>
      <c r="D334" s="114"/>
      <c r="E334" s="118"/>
      <c r="F334" s="118"/>
      <c r="G334" s="118"/>
      <c r="H334" s="116"/>
    </row>
    <row r="335" spans="1:8" ht="10.5">
      <c r="A335" s="113"/>
      <c r="B335" s="113"/>
      <c r="C335" s="113"/>
      <c r="D335" s="114"/>
      <c r="E335" s="118"/>
      <c r="F335" s="118"/>
      <c r="G335" s="118"/>
      <c r="H335" s="116"/>
    </row>
    <row r="336" spans="1:8" ht="10.5">
      <c r="A336" s="113"/>
      <c r="B336" s="113"/>
      <c r="C336" s="113"/>
      <c r="D336" s="114"/>
      <c r="E336" s="118"/>
      <c r="F336" s="118"/>
      <c r="G336" s="118"/>
      <c r="H336" s="116"/>
    </row>
    <row r="337" spans="1:8" ht="10.5">
      <c r="A337" s="113"/>
      <c r="B337" s="113"/>
      <c r="C337" s="113"/>
      <c r="D337" s="114"/>
      <c r="E337" s="118"/>
      <c r="F337" s="118"/>
      <c r="G337" s="118"/>
      <c r="H337" s="116"/>
    </row>
    <row r="338" spans="1:8" ht="10.5">
      <c r="A338" s="113"/>
      <c r="B338" s="113"/>
      <c r="C338" s="113"/>
      <c r="D338" s="114"/>
      <c r="E338" s="118"/>
      <c r="F338" s="118"/>
      <c r="G338" s="118"/>
      <c r="H338" s="116"/>
    </row>
    <row r="339" spans="1:8" ht="10.5">
      <c r="A339" s="113"/>
      <c r="B339" s="113"/>
      <c r="C339" s="113"/>
      <c r="D339" s="114"/>
      <c r="E339" s="118"/>
      <c r="F339" s="118"/>
      <c r="G339" s="118"/>
      <c r="H339" s="116"/>
    </row>
    <row r="340" spans="1:8" ht="10.5">
      <c r="A340" s="113"/>
      <c r="B340" s="113"/>
      <c r="C340" s="113"/>
      <c r="D340" s="114"/>
      <c r="E340" s="118"/>
      <c r="F340" s="118"/>
      <c r="G340" s="118"/>
      <c r="H340" s="116"/>
    </row>
    <row r="341" spans="1:8" ht="10.5">
      <c r="A341" s="113"/>
      <c r="B341" s="113"/>
      <c r="C341" s="113"/>
      <c r="D341" s="114"/>
      <c r="E341" s="118"/>
      <c r="F341" s="118"/>
      <c r="G341" s="118"/>
      <c r="H341" s="116"/>
    </row>
    <row r="342" spans="1:8" ht="10.5">
      <c r="A342" s="113"/>
      <c r="B342" s="113"/>
      <c r="C342" s="113"/>
      <c r="D342" s="114"/>
      <c r="E342" s="118"/>
      <c r="F342" s="118"/>
      <c r="G342" s="118"/>
      <c r="H342" s="116"/>
    </row>
    <row r="343" spans="1:8" ht="10.5">
      <c r="A343" s="113"/>
      <c r="B343" s="113"/>
      <c r="C343" s="113"/>
      <c r="D343" s="114"/>
      <c r="E343" s="118"/>
      <c r="F343" s="118"/>
      <c r="G343" s="118"/>
      <c r="H343" s="116"/>
    </row>
    <row r="344" spans="1:8" ht="10.5">
      <c r="A344" s="113"/>
      <c r="B344" s="113"/>
      <c r="C344" s="113"/>
      <c r="D344" s="114"/>
      <c r="E344" s="118"/>
      <c r="F344" s="118"/>
      <c r="G344" s="118"/>
      <c r="H344" s="116"/>
    </row>
    <row r="345" spans="1:8" ht="10.5">
      <c r="A345" s="113"/>
      <c r="B345" s="113"/>
      <c r="C345" s="113"/>
      <c r="D345" s="114"/>
      <c r="E345" s="118"/>
      <c r="F345" s="118"/>
      <c r="G345" s="118"/>
      <c r="H345" s="116"/>
    </row>
    <row r="346" spans="1:8" ht="10.5">
      <c r="A346" s="113"/>
      <c r="B346" s="113"/>
      <c r="C346" s="113"/>
      <c r="D346" s="114"/>
      <c r="E346" s="118"/>
      <c r="F346" s="118"/>
      <c r="G346" s="118"/>
      <c r="H346" s="116"/>
    </row>
    <row r="347" spans="1:8" ht="10.5">
      <c r="A347" s="113"/>
      <c r="B347" s="113"/>
      <c r="C347" s="113"/>
      <c r="D347" s="114"/>
      <c r="E347" s="118"/>
      <c r="F347" s="118"/>
      <c r="G347" s="118"/>
      <c r="H347" s="116"/>
    </row>
    <row r="348" spans="1:8" ht="10.5">
      <c r="A348" s="113"/>
      <c r="B348" s="113"/>
      <c r="C348" s="113"/>
      <c r="D348" s="114"/>
      <c r="E348" s="118"/>
      <c r="F348" s="118"/>
      <c r="G348" s="118"/>
      <c r="H348" s="116"/>
    </row>
    <row r="349" spans="1:8" ht="10.5">
      <c r="A349" s="113"/>
      <c r="B349" s="113"/>
      <c r="C349" s="113"/>
      <c r="D349" s="114"/>
      <c r="E349" s="118"/>
      <c r="F349" s="118"/>
      <c r="G349" s="118"/>
      <c r="H349" s="116"/>
    </row>
    <row r="350" spans="1:8" ht="10.5">
      <c r="A350" s="113"/>
      <c r="B350" s="113"/>
      <c r="C350" s="113"/>
      <c r="D350" s="114"/>
      <c r="E350" s="118"/>
      <c r="F350" s="118"/>
      <c r="G350" s="118"/>
      <c r="H350" s="116"/>
    </row>
    <row r="351" spans="1:8" ht="10.5">
      <c r="A351" s="113"/>
      <c r="B351" s="113"/>
      <c r="C351" s="113"/>
      <c r="D351" s="114"/>
      <c r="E351" s="118"/>
      <c r="F351" s="118"/>
      <c r="G351" s="118"/>
      <c r="H351" s="116"/>
    </row>
  </sheetData>
  <sheetProtection/>
  <printOptions/>
  <pageMargins left="0.7874015748031497" right="0.7874015748031497" top="0.7874015748031497" bottom="1.0236220472440944" header="0.5118110236220472" footer="0.7874015748031497"/>
  <pageSetup firstPageNumber="79" useFirstPageNumber="1"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9"/>
  <sheetViews>
    <sheetView zoomScalePageLayoutView="0" workbookViewId="0" topLeftCell="A1">
      <selection activeCell="A3" sqref="A3:D5"/>
    </sheetView>
  </sheetViews>
  <sheetFormatPr defaultColWidth="9.140625" defaultRowHeight="12.75"/>
  <cols>
    <col min="1" max="1" width="5.57421875" style="3" customWidth="1"/>
    <col min="2" max="2" width="47.7109375" style="3" customWidth="1"/>
    <col min="3" max="3" width="10.57421875" style="3" customWidth="1"/>
    <col min="4" max="4" width="16.7109375" style="3" customWidth="1"/>
    <col min="5" max="6" width="9.140625" style="3" customWidth="1"/>
    <col min="7" max="7" width="23.00390625" style="3" customWidth="1"/>
    <col min="8" max="16384" width="9.140625" style="3" customWidth="1"/>
  </cols>
  <sheetData>
    <row r="1" s="1" customFormat="1" ht="33.75" customHeight="1">
      <c r="A1" s="217" t="s">
        <v>316</v>
      </c>
    </row>
    <row r="2" ht="17.25" customHeight="1">
      <c r="D2" s="217" t="s">
        <v>322</v>
      </c>
    </row>
    <row r="3" spans="1:4" ht="10.5">
      <c r="A3" s="587" t="s">
        <v>111</v>
      </c>
      <c r="B3" s="587" t="s">
        <v>317</v>
      </c>
      <c r="C3" s="588" t="s">
        <v>320</v>
      </c>
      <c r="D3" s="589" t="s">
        <v>319</v>
      </c>
    </row>
    <row r="4" spans="1:4" ht="10.5">
      <c r="A4" s="590"/>
      <c r="B4" s="590"/>
      <c r="C4" s="591" t="s">
        <v>318</v>
      </c>
      <c r="D4" s="592"/>
    </row>
    <row r="5" spans="1:4" ht="19.5" customHeight="1">
      <c r="A5" s="593"/>
      <c r="B5" s="593"/>
      <c r="C5" s="594" t="s">
        <v>321</v>
      </c>
      <c r="D5" s="595"/>
    </row>
    <row r="6" spans="1:4" s="52" customFormat="1" ht="26.25" customHeight="1">
      <c r="A6" s="267">
        <v>1</v>
      </c>
      <c r="B6" s="268" t="s">
        <v>376</v>
      </c>
      <c r="C6" s="269"/>
      <c r="D6" s="270">
        <f>SUM(D7,D11:D17)</f>
        <v>1889995.53</v>
      </c>
    </row>
    <row r="7" spans="1:4" s="9" customFormat="1" ht="27" customHeight="1">
      <c r="A7" s="271" t="s">
        <v>18</v>
      </c>
      <c r="B7" s="274" t="s">
        <v>324</v>
      </c>
      <c r="C7" s="275">
        <f>SUM(C9:C10)</f>
        <v>92</v>
      </c>
      <c r="D7" s="276">
        <f>SUM(D9:D10)</f>
        <v>1259901.4900000002</v>
      </c>
    </row>
    <row r="8" spans="1:4" s="153" customFormat="1" ht="18" customHeight="1">
      <c r="A8" s="426"/>
      <c r="B8" s="427" t="s">
        <v>207</v>
      </c>
      <c r="C8" s="428"/>
      <c r="D8" s="429"/>
    </row>
    <row r="9" spans="1:4" s="153" customFormat="1" ht="25.5" customHeight="1">
      <c r="A9" s="422"/>
      <c r="B9" s="423" t="s">
        <v>609</v>
      </c>
      <c r="C9" s="424">
        <v>47</v>
      </c>
      <c r="D9" s="425">
        <v>173951.12</v>
      </c>
    </row>
    <row r="10" spans="1:4" s="153" customFormat="1" ht="27" customHeight="1">
      <c r="A10" s="290"/>
      <c r="B10" s="291" t="s">
        <v>445</v>
      </c>
      <c r="C10" s="275">
        <v>45</v>
      </c>
      <c r="D10" s="276">
        <v>1085950.37</v>
      </c>
    </row>
    <row r="11" spans="1:4" s="153" customFormat="1" ht="27" customHeight="1">
      <c r="A11" s="290" t="s">
        <v>18</v>
      </c>
      <c r="B11" s="291" t="s">
        <v>323</v>
      </c>
      <c r="C11" s="275">
        <v>5</v>
      </c>
      <c r="D11" s="276">
        <v>8610.05</v>
      </c>
    </row>
    <row r="12" spans="1:4" s="153" customFormat="1" ht="27" customHeight="1">
      <c r="A12" s="290" t="s">
        <v>18</v>
      </c>
      <c r="B12" s="274" t="s">
        <v>325</v>
      </c>
      <c r="C12" s="275">
        <v>23</v>
      </c>
      <c r="D12" s="276">
        <v>73459.64</v>
      </c>
    </row>
    <row r="13" spans="1:4" s="153" customFormat="1" ht="27" customHeight="1">
      <c r="A13" s="290" t="s">
        <v>18</v>
      </c>
      <c r="B13" s="274" t="s">
        <v>326</v>
      </c>
      <c r="C13" s="275">
        <v>18</v>
      </c>
      <c r="D13" s="276">
        <v>49613.78</v>
      </c>
    </row>
    <row r="14" spans="1:4" s="153" customFormat="1" ht="27" customHeight="1">
      <c r="A14" s="290" t="s">
        <v>18</v>
      </c>
      <c r="B14" s="274" t="s">
        <v>327</v>
      </c>
      <c r="C14" s="275">
        <v>10</v>
      </c>
      <c r="D14" s="276">
        <v>22421.13</v>
      </c>
    </row>
    <row r="15" spans="1:4" s="153" customFormat="1" ht="27" customHeight="1">
      <c r="A15" s="290" t="s">
        <v>18</v>
      </c>
      <c r="B15" s="274" t="s">
        <v>328</v>
      </c>
      <c r="C15" s="275">
        <v>36</v>
      </c>
      <c r="D15" s="276">
        <v>138447.29</v>
      </c>
    </row>
    <row r="16" spans="1:4" s="153" customFormat="1" ht="27" customHeight="1">
      <c r="A16" s="290" t="s">
        <v>18</v>
      </c>
      <c r="B16" s="274" t="s">
        <v>329</v>
      </c>
      <c r="C16" s="275">
        <v>806</v>
      </c>
      <c r="D16" s="276">
        <v>272110.23</v>
      </c>
    </row>
    <row r="17" spans="1:4" s="153" customFormat="1" ht="42.75" customHeight="1">
      <c r="A17" s="290" t="s">
        <v>18</v>
      </c>
      <c r="B17" s="291" t="s">
        <v>330</v>
      </c>
      <c r="C17" s="275">
        <v>120</v>
      </c>
      <c r="D17" s="276">
        <v>65431.92</v>
      </c>
    </row>
    <row r="18" spans="1:4" s="153" customFormat="1" ht="26.25" customHeight="1">
      <c r="A18" s="292">
        <v>2</v>
      </c>
      <c r="B18" s="293" t="s">
        <v>331</v>
      </c>
      <c r="C18" s="294"/>
      <c r="D18" s="295">
        <f>SUM(D19:D20)</f>
        <v>1113223.9100000001</v>
      </c>
    </row>
    <row r="19" spans="1:4" s="153" customFormat="1" ht="27" customHeight="1">
      <c r="A19" s="290" t="s">
        <v>18</v>
      </c>
      <c r="B19" s="274" t="s">
        <v>332</v>
      </c>
      <c r="C19" s="275"/>
      <c r="D19" s="276">
        <v>641265.18</v>
      </c>
    </row>
    <row r="20" spans="1:4" s="153" customFormat="1" ht="27" customHeight="1">
      <c r="A20" s="290" t="s">
        <v>18</v>
      </c>
      <c r="B20" s="274" t="s">
        <v>333</v>
      </c>
      <c r="C20" s="275"/>
      <c r="D20" s="276">
        <v>471958.73</v>
      </c>
    </row>
    <row r="21" spans="1:4" s="153" customFormat="1" ht="20.25" customHeight="1">
      <c r="A21" s="292">
        <v>3</v>
      </c>
      <c r="B21" s="296" t="s">
        <v>334</v>
      </c>
      <c r="C21" s="294"/>
      <c r="D21" s="295">
        <v>22655.48</v>
      </c>
    </row>
    <row r="22" spans="1:4" s="153" customFormat="1" ht="23.25" customHeight="1">
      <c r="A22" s="290" t="s">
        <v>18</v>
      </c>
      <c r="B22" s="274" t="s">
        <v>377</v>
      </c>
      <c r="C22" s="275"/>
      <c r="D22" s="276"/>
    </row>
    <row r="23" spans="1:4" s="153" customFormat="1" ht="23.25" customHeight="1">
      <c r="A23" s="290" t="s">
        <v>18</v>
      </c>
      <c r="B23" s="274" t="s">
        <v>335</v>
      </c>
      <c r="C23" s="275"/>
      <c r="D23" s="276"/>
    </row>
    <row r="24" spans="1:4" s="153" customFormat="1" ht="23.25" customHeight="1">
      <c r="A24" s="290" t="s">
        <v>18</v>
      </c>
      <c r="B24" s="274" t="s">
        <v>336</v>
      </c>
      <c r="C24" s="275"/>
      <c r="D24" s="276"/>
    </row>
    <row r="25" spans="1:4" s="153" customFormat="1" ht="23.25" customHeight="1">
      <c r="A25" s="290" t="s">
        <v>18</v>
      </c>
      <c r="B25" s="274" t="s">
        <v>337</v>
      </c>
      <c r="C25" s="275"/>
      <c r="D25" s="276"/>
    </row>
    <row r="26" spans="1:4" s="153" customFormat="1" ht="23.25" customHeight="1">
      <c r="A26" s="290" t="s">
        <v>18</v>
      </c>
      <c r="B26" s="274" t="s">
        <v>610</v>
      </c>
      <c r="C26" s="275"/>
      <c r="D26" s="276"/>
    </row>
    <row r="27" spans="1:4" s="153" customFormat="1" ht="30" customHeight="1">
      <c r="A27" s="290"/>
      <c r="B27" s="274"/>
      <c r="C27" s="275"/>
      <c r="D27" s="295">
        <f>SUM(D21,D18,D6)</f>
        <v>3025874.92</v>
      </c>
    </row>
    <row r="28" spans="3:4" s="9" customFormat="1" ht="16.5" customHeight="1">
      <c r="C28" s="277"/>
      <c r="D28" s="258"/>
    </row>
    <row r="29" spans="3:4" s="9" customFormat="1" ht="16.5" customHeight="1">
      <c r="C29" s="277"/>
      <c r="D29" s="258"/>
    </row>
    <row r="30" spans="3:4" s="9" customFormat="1" ht="16.5" customHeight="1">
      <c r="C30" s="277"/>
      <c r="D30" s="258"/>
    </row>
    <row r="31" spans="3:4" s="9" customFormat="1" ht="16.5" customHeight="1">
      <c r="C31" s="277"/>
      <c r="D31" s="258"/>
    </row>
    <row r="32" spans="3:4" ht="10.5">
      <c r="C32" s="278"/>
      <c r="D32" s="279"/>
    </row>
    <row r="33" spans="3:4" ht="10.5">
      <c r="C33" s="278"/>
      <c r="D33" s="279"/>
    </row>
    <row r="34" spans="3:4" ht="10.5">
      <c r="C34" s="278"/>
      <c r="D34" s="279"/>
    </row>
    <row r="35" spans="3:4" ht="10.5">
      <c r="C35" s="278"/>
      <c r="D35" s="279"/>
    </row>
    <row r="36" spans="3:4" ht="10.5">
      <c r="C36" s="278"/>
      <c r="D36" s="279"/>
    </row>
    <row r="37" spans="3:4" ht="10.5">
      <c r="C37" s="278"/>
      <c r="D37" s="279"/>
    </row>
    <row r="38" spans="3:4" ht="10.5">
      <c r="C38" s="278"/>
      <c r="D38" s="279"/>
    </row>
    <row r="39" spans="3:4" ht="10.5">
      <c r="C39" s="278"/>
      <c r="D39" s="279"/>
    </row>
    <row r="40" spans="3:4" ht="10.5">
      <c r="C40" s="278"/>
      <c r="D40" s="279"/>
    </row>
    <row r="41" spans="3:4" ht="10.5">
      <c r="C41" s="278"/>
      <c r="D41" s="279"/>
    </row>
    <row r="42" spans="3:4" ht="10.5">
      <c r="C42" s="278"/>
      <c r="D42" s="279"/>
    </row>
    <row r="43" spans="3:4" ht="10.5">
      <c r="C43" s="278"/>
      <c r="D43" s="279"/>
    </row>
    <row r="44" spans="3:4" ht="10.5">
      <c r="C44" s="278"/>
      <c r="D44" s="279"/>
    </row>
    <row r="45" spans="3:4" ht="10.5">
      <c r="C45" s="278"/>
      <c r="D45" s="279"/>
    </row>
    <row r="46" spans="3:4" ht="10.5">
      <c r="C46" s="278"/>
      <c r="D46" s="279"/>
    </row>
    <row r="47" spans="3:4" ht="10.5">
      <c r="C47" s="278"/>
      <c r="D47" s="279"/>
    </row>
    <row r="48" spans="3:4" ht="10.5">
      <c r="C48" s="278"/>
      <c r="D48" s="279"/>
    </row>
    <row r="49" spans="3:4" ht="10.5">
      <c r="C49" s="278"/>
      <c r="D49" s="279"/>
    </row>
    <row r="50" spans="3:4" ht="10.5">
      <c r="C50" s="278"/>
      <c r="D50" s="279"/>
    </row>
    <row r="51" spans="3:4" ht="10.5">
      <c r="C51" s="278"/>
      <c r="D51" s="279"/>
    </row>
    <row r="52" spans="3:4" ht="10.5">
      <c r="C52" s="278"/>
      <c r="D52" s="279"/>
    </row>
    <row r="53" spans="3:4" ht="10.5">
      <c r="C53" s="278"/>
      <c r="D53" s="279"/>
    </row>
    <row r="54" spans="3:4" ht="10.5">
      <c r="C54" s="278"/>
      <c r="D54" s="279"/>
    </row>
    <row r="55" spans="3:4" ht="10.5">
      <c r="C55" s="278"/>
      <c r="D55" s="279"/>
    </row>
    <row r="56" spans="3:4" ht="10.5">
      <c r="C56" s="278"/>
      <c r="D56" s="279"/>
    </row>
    <row r="57" spans="3:4" ht="10.5">
      <c r="C57" s="278"/>
      <c r="D57" s="279"/>
    </row>
    <row r="58" spans="3:4" ht="10.5">
      <c r="C58" s="278"/>
      <c r="D58" s="279"/>
    </row>
    <row r="59" spans="3:4" ht="10.5">
      <c r="C59" s="278"/>
      <c r="D59" s="279"/>
    </row>
    <row r="60" spans="3:4" ht="10.5">
      <c r="C60" s="278"/>
      <c r="D60" s="279"/>
    </row>
    <row r="61" spans="3:4" ht="10.5">
      <c r="C61" s="278"/>
      <c r="D61" s="279"/>
    </row>
    <row r="62" spans="3:4" ht="10.5">
      <c r="C62" s="278"/>
      <c r="D62" s="279"/>
    </row>
    <row r="63" spans="3:4" ht="10.5">
      <c r="C63" s="278"/>
      <c r="D63" s="279"/>
    </row>
    <row r="64" spans="3:4" ht="10.5">
      <c r="C64" s="278"/>
      <c r="D64" s="279"/>
    </row>
    <row r="65" spans="3:4" ht="10.5">
      <c r="C65" s="278"/>
      <c r="D65" s="279"/>
    </row>
    <row r="66" spans="3:4" ht="10.5">
      <c r="C66" s="278"/>
      <c r="D66" s="279"/>
    </row>
    <row r="67" spans="3:4" ht="10.5">
      <c r="C67" s="278"/>
      <c r="D67" s="279"/>
    </row>
    <row r="68" spans="3:4" ht="10.5">
      <c r="C68" s="278"/>
      <c r="D68" s="279"/>
    </row>
    <row r="69" spans="3:4" ht="10.5">
      <c r="C69" s="278"/>
      <c r="D69" s="279"/>
    </row>
    <row r="70" spans="3:4" ht="10.5">
      <c r="C70" s="278"/>
      <c r="D70" s="279"/>
    </row>
    <row r="71" spans="3:4" ht="10.5">
      <c r="C71" s="278"/>
      <c r="D71" s="279"/>
    </row>
    <row r="72" spans="3:4" ht="10.5">
      <c r="C72" s="278"/>
      <c r="D72" s="279"/>
    </row>
    <row r="73" spans="3:4" ht="10.5">
      <c r="C73" s="278"/>
      <c r="D73" s="279"/>
    </row>
    <row r="74" spans="3:4" ht="10.5">
      <c r="C74" s="278"/>
      <c r="D74" s="279"/>
    </row>
    <row r="75" spans="3:4" ht="10.5">
      <c r="C75" s="278"/>
      <c r="D75" s="279"/>
    </row>
    <row r="76" spans="3:4" ht="10.5">
      <c r="C76" s="278"/>
      <c r="D76" s="279"/>
    </row>
    <row r="77" spans="3:4" ht="10.5">
      <c r="C77" s="278"/>
      <c r="D77" s="279"/>
    </row>
    <row r="78" spans="3:4" ht="10.5">
      <c r="C78" s="278"/>
      <c r="D78" s="279"/>
    </row>
    <row r="79" spans="3:4" ht="10.5">
      <c r="C79" s="278"/>
      <c r="D79" s="279"/>
    </row>
    <row r="80" spans="3:4" ht="10.5">
      <c r="C80" s="278"/>
      <c r="D80" s="279"/>
    </row>
    <row r="81" spans="3:4" ht="10.5">
      <c r="C81" s="278"/>
      <c r="D81" s="279"/>
    </row>
    <row r="82" spans="3:4" ht="10.5">
      <c r="C82" s="278"/>
      <c r="D82" s="279"/>
    </row>
    <row r="83" spans="3:4" ht="10.5">
      <c r="C83" s="278"/>
      <c r="D83" s="279"/>
    </row>
    <row r="84" spans="3:4" ht="10.5">
      <c r="C84" s="278"/>
      <c r="D84" s="279"/>
    </row>
    <row r="85" spans="3:4" ht="10.5">
      <c r="C85" s="278"/>
      <c r="D85" s="279"/>
    </row>
    <row r="86" spans="3:4" ht="10.5">
      <c r="C86" s="278"/>
      <c r="D86" s="279"/>
    </row>
    <row r="87" spans="3:4" ht="10.5">
      <c r="C87" s="278"/>
      <c r="D87" s="279"/>
    </row>
    <row r="88" spans="3:4" ht="10.5">
      <c r="C88" s="278"/>
      <c r="D88" s="279"/>
    </row>
    <row r="89" spans="3:4" ht="10.5">
      <c r="C89" s="278"/>
      <c r="D89" s="279"/>
    </row>
    <row r="90" spans="3:4" ht="10.5">
      <c r="C90" s="278"/>
      <c r="D90" s="279"/>
    </row>
    <row r="91" spans="3:4" ht="10.5">
      <c r="C91" s="278"/>
      <c r="D91" s="279"/>
    </row>
    <row r="92" spans="3:4" ht="10.5">
      <c r="C92" s="278"/>
      <c r="D92" s="279"/>
    </row>
    <row r="93" spans="3:4" ht="10.5">
      <c r="C93" s="278"/>
      <c r="D93" s="279"/>
    </row>
    <row r="94" spans="3:4" ht="10.5">
      <c r="C94" s="278"/>
      <c r="D94" s="279"/>
    </row>
    <row r="95" spans="3:4" ht="10.5">
      <c r="C95" s="278"/>
      <c r="D95" s="279"/>
    </row>
    <row r="96" spans="3:4" ht="10.5">
      <c r="C96" s="278"/>
      <c r="D96" s="279"/>
    </row>
    <row r="97" spans="3:4" ht="10.5">
      <c r="C97" s="278"/>
      <c r="D97" s="279"/>
    </row>
    <row r="98" spans="3:4" ht="10.5">
      <c r="C98" s="278"/>
      <c r="D98" s="279"/>
    </row>
    <row r="99" spans="3:4" ht="10.5">
      <c r="C99" s="278"/>
      <c r="D99" s="279"/>
    </row>
    <row r="100" spans="3:4" ht="10.5">
      <c r="C100" s="278"/>
      <c r="D100" s="279"/>
    </row>
    <row r="101" spans="3:4" ht="10.5">
      <c r="C101" s="278"/>
      <c r="D101" s="279"/>
    </row>
    <row r="102" spans="3:4" ht="10.5">
      <c r="C102" s="278"/>
      <c r="D102" s="279"/>
    </row>
    <row r="103" spans="3:4" ht="10.5">
      <c r="C103" s="278"/>
      <c r="D103" s="279"/>
    </row>
    <row r="104" spans="3:4" ht="10.5">
      <c r="C104" s="278"/>
      <c r="D104" s="279"/>
    </row>
    <row r="105" spans="3:4" ht="10.5">
      <c r="C105" s="278"/>
      <c r="D105" s="279"/>
    </row>
    <row r="106" spans="3:4" ht="10.5">
      <c r="C106" s="278"/>
      <c r="D106" s="279"/>
    </row>
    <row r="107" spans="3:4" ht="10.5">
      <c r="C107" s="278"/>
      <c r="D107" s="279"/>
    </row>
    <row r="108" spans="3:4" ht="10.5">
      <c r="C108" s="278"/>
      <c r="D108" s="279"/>
    </row>
    <row r="109" spans="3:4" ht="10.5">
      <c r="C109" s="278"/>
      <c r="D109" s="279"/>
    </row>
    <row r="110" spans="3:4" ht="10.5">
      <c r="C110" s="278"/>
      <c r="D110" s="279"/>
    </row>
    <row r="111" spans="3:4" ht="10.5">
      <c r="C111" s="278"/>
      <c r="D111" s="279"/>
    </row>
    <row r="112" spans="3:4" ht="10.5">
      <c r="C112" s="278"/>
      <c r="D112" s="279"/>
    </row>
    <row r="113" spans="3:4" ht="10.5">
      <c r="C113" s="278"/>
      <c r="D113" s="279"/>
    </row>
    <row r="114" spans="3:4" ht="10.5">
      <c r="C114" s="278"/>
      <c r="D114" s="279"/>
    </row>
    <row r="115" spans="3:4" ht="10.5">
      <c r="C115" s="278"/>
      <c r="D115" s="279"/>
    </row>
    <row r="116" spans="3:4" ht="10.5">
      <c r="C116" s="278"/>
      <c r="D116" s="279"/>
    </row>
    <row r="117" spans="3:4" ht="10.5">
      <c r="C117" s="278"/>
      <c r="D117" s="279"/>
    </row>
    <row r="118" spans="3:4" ht="10.5">
      <c r="C118" s="278"/>
      <c r="D118" s="279"/>
    </row>
    <row r="119" spans="3:4" ht="10.5">
      <c r="C119" s="278"/>
      <c r="D119" s="279"/>
    </row>
    <row r="120" spans="3:4" ht="10.5">
      <c r="C120" s="278"/>
      <c r="D120" s="279"/>
    </row>
    <row r="121" spans="3:4" ht="10.5">
      <c r="C121" s="278"/>
      <c r="D121" s="279"/>
    </row>
    <row r="122" spans="3:4" ht="10.5">
      <c r="C122" s="278"/>
      <c r="D122" s="279"/>
    </row>
    <row r="123" spans="3:4" ht="10.5">
      <c r="C123" s="278"/>
      <c r="D123" s="279"/>
    </row>
    <row r="124" spans="3:4" ht="10.5">
      <c r="C124" s="278"/>
      <c r="D124" s="279"/>
    </row>
    <row r="125" spans="3:4" ht="10.5">
      <c r="C125" s="278"/>
      <c r="D125" s="279"/>
    </row>
    <row r="126" spans="3:4" ht="10.5">
      <c r="C126" s="278"/>
      <c r="D126" s="279"/>
    </row>
    <row r="127" spans="3:4" ht="10.5">
      <c r="C127" s="278"/>
      <c r="D127" s="279"/>
    </row>
    <row r="128" spans="3:4" ht="10.5">
      <c r="C128" s="278"/>
      <c r="D128" s="279"/>
    </row>
    <row r="129" spans="3:4" ht="10.5">
      <c r="C129" s="278"/>
      <c r="D129" s="279"/>
    </row>
    <row r="130" spans="3:4" ht="10.5">
      <c r="C130" s="278"/>
      <c r="D130" s="279"/>
    </row>
    <row r="131" spans="3:4" ht="10.5">
      <c r="C131" s="278"/>
      <c r="D131" s="279"/>
    </row>
    <row r="132" spans="3:4" ht="10.5">
      <c r="C132" s="278"/>
      <c r="D132" s="279"/>
    </row>
    <row r="133" spans="3:4" ht="10.5">
      <c r="C133" s="278"/>
      <c r="D133" s="279"/>
    </row>
    <row r="134" spans="3:4" ht="10.5">
      <c r="C134" s="278"/>
      <c r="D134" s="279"/>
    </row>
    <row r="135" spans="3:4" ht="10.5">
      <c r="C135" s="278"/>
      <c r="D135" s="279"/>
    </row>
    <row r="136" spans="3:4" ht="10.5">
      <c r="C136" s="278"/>
      <c r="D136" s="279"/>
    </row>
    <row r="137" spans="3:4" ht="10.5">
      <c r="C137" s="278"/>
      <c r="D137" s="279"/>
    </row>
    <row r="138" spans="3:4" ht="10.5">
      <c r="C138" s="278"/>
      <c r="D138" s="279"/>
    </row>
    <row r="139" spans="3:4" ht="10.5">
      <c r="C139" s="278"/>
      <c r="D139" s="279"/>
    </row>
    <row r="140" spans="3:4" ht="10.5">
      <c r="C140" s="278"/>
      <c r="D140" s="279"/>
    </row>
    <row r="141" spans="3:4" ht="10.5">
      <c r="C141" s="278"/>
      <c r="D141" s="279"/>
    </row>
    <row r="142" spans="3:4" ht="10.5">
      <c r="C142" s="278"/>
      <c r="D142" s="279"/>
    </row>
    <row r="143" spans="3:4" ht="10.5">
      <c r="C143" s="278"/>
      <c r="D143" s="279"/>
    </row>
    <row r="144" spans="3:4" ht="10.5">
      <c r="C144" s="278"/>
      <c r="D144" s="279"/>
    </row>
    <row r="145" spans="3:4" ht="10.5">
      <c r="C145" s="278"/>
      <c r="D145" s="279"/>
    </row>
    <row r="146" spans="3:4" ht="10.5">
      <c r="C146" s="278"/>
      <c r="D146" s="279"/>
    </row>
    <row r="147" spans="3:4" ht="10.5">
      <c r="C147" s="278"/>
      <c r="D147" s="279"/>
    </row>
    <row r="148" spans="3:4" ht="10.5">
      <c r="C148" s="278"/>
      <c r="D148" s="279"/>
    </row>
    <row r="149" spans="3:4" ht="10.5">
      <c r="C149" s="278"/>
      <c r="D149" s="279"/>
    </row>
    <row r="150" spans="3:4" ht="10.5">
      <c r="C150" s="278"/>
      <c r="D150" s="279"/>
    </row>
    <row r="151" spans="3:4" ht="10.5">
      <c r="C151" s="61"/>
      <c r="D151" s="279"/>
    </row>
    <row r="152" spans="3:4" ht="10.5">
      <c r="C152" s="61"/>
      <c r="D152" s="279"/>
    </row>
    <row r="153" spans="3:4" ht="10.5">
      <c r="C153" s="61"/>
      <c r="D153" s="279"/>
    </row>
    <row r="154" spans="3:4" ht="10.5">
      <c r="C154" s="61"/>
      <c r="D154" s="279"/>
    </row>
    <row r="155" spans="3:4" ht="10.5">
      <c r="C155" s="61"/>
      <c r="D155" s="279"/>
    </row>
    <row r="156" spans="3:4" ht="10.5">
      <c r="C156" s="61"/>
      <c r="D156" s="279"/>
    </row>
    <row r="157" spans="3:4" ht="10.5">
      <c r="C157" s="61"/>
      <c r="D157" s="279"/>
    </row>
    <row r="158" spans="3:4" ht="10.5">
      <c r="C158" s="61"/>
      <c r="D158" s="279"/>
    </row>
    <row r="159" spans="3:4" ht="10.5">
      <c r="C159" s="61"/>
      <c r="D159" s="279"/>
    </row>
    <row r="160" spans="3:4" ht="10.5">
      <c r="C160" s="61"/>
      <c r="D160" s="279"/>
    </row>
    <row r="161" spans="3:4" ht="10.5">
      <c r="C161" s="61"/>
      <c r="D161" s="279"/>
    </row>
    <row r="162" spans="3:4" ht="10.5">
      <c r="C162" s="61"/>
      <c r="D162" s="279"/>
    </row>
    <row r="163" spans="3:4" ht="10.5">
      <c r="C163" s="61"/>
      <c r="D163" s="279"/>
    </row>
    <row r="164" spans="3:4" ht="10.5">
      <c r="C164" s="61"/>
      <c r="D164" s="279"/>
    </row>
    <row r="165" spans="3:4" ht="10.5">
      <c r="C165" s="61"/>
      <c r="D165" s="279"/>
    </row>
    <row r="166" spans="3:4" ht="10.5">
      <c r="C166" s="61"/>
      <c r="D166" s="279"/>
    </row>
    <row r="167" spans="3:4" ht="10.5">
      <c r="C167" s="61"/>
      <c r="D167" s="279"/>
    </row>
    <row r="168" spans="3:4" ht="10.5">
      <c r="C168" s="61"/>
      <c r="D168" s="279"/>
    </row>
    <row r="169" spans="3:4" ht="10.5">
      <c r="C169" s="61"/>
      <c r="D169" s="279"/>
    </row>
    <row r="170" spans="3:4" ht="10.5">
      <c r="C170" s="61"/>
      <c r="D170" s="279"/>
    </row>
    <row r="171" spans="3:4" ht="10.5">
      <c r="C171" s="61"/>
      <c r="D171" s="279"/>
    </row>
    <row r="172" spans="3:4" ht="10.5">
      <c r="C172" s="61"/>
      <c r="D172" s="279"/>
    </row>
    <row r="173" spans="3:4" ht="10.5">
      <c r="C173" s="61"/>
      <c r="D173" s="279"/>
    </row>
    <row r="174" spans="3:4" ht="10.5">
      <c r="C174" s="61"/>
      <c r="D174" s="279"/>
    </row>
    <row r="175" spans="3:4" ht="10.5">
      <c r="C175" s="61"/>
      <c r="D175" s="279"/>
    </row>
    <row r="176" spans="3:4" ht="10.5">
      <c r="C176" s="61"/>
      <c r="D176" s="279"/>
    </row>
    <row r="177" spans="3:4" ht="10.5">
      <c r="C177" s="61"/>
      <c r="D177" s="279"/>
    </row>
    <row r="178" spans="3:4" ht="10.5">
      <c r="C178" s="61"/>
      <c r="D178" s="279"/>
    </row>
    <row r="179" spans="3:4" ht="10.5">
      <c r="C179" s="61"/>
      <c r="D179" s="279"/>
    </row>
    <row r="180" spans="3:4" ht="10.5">
      <c r="C180" s="61"/>
      <c r="D180" s="279"/>
    </row>
    <row r="181" spans="3:4" ht="10.5">
      <c r="C181" s="61"/>
      <c r="D181" s="279"/>
    </row>
    <row r="182" spans="3:4" ht="10.5">
      <c r="C182" s="61"/>
      <c r="D182" s="279"/>
    </row>
    <row r="183" spans="3:4" ht="10.5">
      <c r="C183" s="61"/>
      <c r="D183" s="279"/>
    </row>
    <row r="184" spans="3:4" ht="10.5">
      <c r="C184" s="61"/>
      <c r="D184" s="279"/>
    </row>
    <row r="185" spans="3:4" ht="10.5">
      <c r="C185" s="61"/>
      <c r="D185" s="279"/>
    </row>
    <row r="186" spans="3:4" ht="10.5">
      <c r="C186" s="61"/>
      <c r="D186" s="279"/>
    </row>
    <row r="187" spans="3:4" ht="10.5">
      <c r="C187" s="61"/>
      <c r="D187" s="279"/>
    </row>
    <row r="188" spans="3:4" ht="10.5">
      <c r="C188" s="61"/>
      <c r="D188" s="279"/>
    </row>
    <row r="189" spans="3:4" ht="10.5">
      <c r="C189" s="61"/>
      <c r="D189" s="279"/>
    </row>
    <row r="190" spans="3:4" ht="10.5">
      <c r="C190" s="61"/>
      <c r="D190" s="279"/>
    </row>
    <row r="191" spans="3:4" ht="10.5">
      <c r="C191" s="61"/>
      <c r="D191" s="279"/>
    </row>
    <row r="192" spans="3:4" ht="10.5">
      <c r="C192" s="61"/>
      <c r="D192" s="279"/>
    </row>
    <row r="193" spans="3:4" ht="10.5">
      <c r="C193" s="61"/>
      <c r="D193" s="279"/>
    </row>
    <row r="194" spans="3:4" ht="10.5">
      <c r="C194" s="61"/>
      <c r="D194" s="279"/>
    </row>
    <row r="195" spans="3:4" ht="10.5">
      <c r="C195" s="61"/>
      <c r="D195" s="279"/>
    </row>
    <row r="196" spans="3:4" ht="10.5">
      <c r="C196" s="61"/>
      <c r="D196" s="279"/>
    </row>
    <row r="197" spans="3:4" ht="10.5">
      <c r="C197" s="61"/>
      <c r="D197" s="279"/>
    </row>
    <row r="198" spans="3:4" ht="10.5">
      <c r="C198" s="61"/>
      <c r="D198" s="279"/>
    </row>
    <row r="199" spans="3:4" ht="10.5">
      <c r="C199" s="61"/>
      <c r="D199" s="279"/>
    </row>
    <row r="200" spans="3:4" ht="10.5">
      <c r="C200" s="61"/>
      <c r="D200" s="279"/>
    </row>
    <row r="201" spans="3:4" ht="10.5">
      <c r="C201" s="61"/>
      <c r="D201" s="279"/>
    </row>
    <row r="202" spans="3:4" ht="10.5">
      <c r="C202" s="61"/>
      <c r="D202" s="279"/>
    </row>
    <row r="203" spans="3:4" ht="10.5">
      <c r="C203" s="61"/>
      <c r="D203" s="279"/>
    </row>
    <row r="204" spans="3:4" ht="10.5">
      <c r="C204" s="61"/>
      <c r="D204" s="279"/>
    </row>
    <row r="205" spans="3:4" ht="10.5">
      <c r="C205" s="61"/>
      <c r="D205" s="279"/>
    </row>
    <row r="206" spans="3:4" ht="10.5">
      <c r="C206" s="61"/>
      <c r="D206" s="279"/>
    </row>
    <row r="207" spans="3:4" ht="10.5">
      <c r="C207" s="61"/>
      <c r="D207" s="279"/>
    </row>
    <row r="208" spans="3:4" ht="10.5">
      <c r="C208" s="61"/>
      <c r="D208" s="279"/>
    </row>
    <row r="209" spans="3:4" ht="10.5">
      <c r="C209" s="61"/>
      <c r="D209" s="279"/>
    </row>
    <row r="210" spans="3:4" ht="10.5">
      <c r="C210" s="61"/>
      <c r="D210" s="279"/>
    </row>
    <row r="211" spans="3:4" ht="10.5">
      <c r="C211" s="61"/>
      <c r="D211" s="279"/>
    </row>
    <row r="212" spans="3:4" ht="10.5">
      <c r="C212" s="61"/>
      <c r="D212" s="279"/>
    </row>
    <row r="213" spans="3:4" ht="10.5">
      <c r="C213" s="61"/>
      <c r="D213" s="279"/>
    </row>
    <row r="214" spans="3:4" ht="10.5">
      <c r="C214" s="61"/>
      <c r="D214" s="279"/>
    </row>
    <row r="215" spans="3:4" ht="10.5">
      <c r="C215" s="61"/>
      <c r="D215" s="279"/>
    </row>
    <row r="216" spans="3:4" ht="10.5">
      <c r="C216" s="61"/>
      <c r="D216" s="279"/>
    </row>
    <row r="217" spans="3:4" ht="10.5">
      <c r="C217" s="61"/>
      <c r="D217" s="279"/>
    </row>
    <row r="218" spans="3:4" ht="10.5">
      <c r="C218" s="61"/>
      <c r="D218" s="279"/>
    </row>
    <row r="219" spans="3:4" ht="10.5">
      <c r="C219" s="61"/>
      <c r="D219" s="279"/>
    </row>
    <row r="220" spans="3:4" ht="10.5">
      <c r="C220" s="61"/>
      <c r="D220" s="279"/>
    </row>
    <row r="221" spans="3:4" ht="10.5">
      <c r="C221" s="61"/>
      <c r="D221" s="279"/>
    </row>
    <row r="222" spans="3:4" ht="10.5">
      <c r="C222" s="61"/>
      <c r="D222" s="279"/>
    </row>
    <row r="223" spans="3:4" ht="10.5">
      <c r="C223" s="61"/>
      <c r="D223" s="279"/>
    </row>
    <row r="224" spans="3:4" ht="10.5">
      <c r="C224" s="61"/>
      <c r="D224" s="279"/>
    </row>
    <row r="225" spans="3:4" ht="10.5">
      <c r="C225" s="61"/>
      <c r="D225" s="279"/>
    </row>
    <row r="226" spans="3:4" ht="10.5">
      <c r="C226" s="61"/>
      <c r="D226" s="279"/>
    </row>
    <row r="227" spans="3:4" ht="10.5">
      <c r="C227" s="61"/>
      <c r="D227" s="279"/>
    </row>
    <row r="228" spans="3:4" ht="10.5">
      <c r="C228" s="61"/>
      <c r="D228" s="279"/>
    </row>
    <row r="229" spans="3:4" ht="10.5">
      <c r="C229" s="61"/>
      <c r="D229" s="279"/>
    </row>
    <row r="230" spans="3:4" ht="10.5">
      <c r="C230" s="61"/>
      <c r="D230" s="279"/>
    </row>
    <row r="231" spans="3:4" ht="10.5">
      <c r="C231" s="61"/>
      <c r="D231" s="279"/>
    </row>
    <row r="232" spans="3:4" ht="10.5">
      <c r="C232" s="61"/>
      <c r="D232" s="279"/>
    </row>
    <row r="233" spans="3:4" ht="10.5">
      <c r="C233" s="61"/>
      <c r="D233" s="279"/>
    </row>
    <row r="234" spans="3:4" ht="10.5">
      <c r="C234" s="61"/>
      <c r="D234" s="279"/>
    </row>
    <row r="235" spans="3:4" ht="10.5">
      <c r="C235" s="61"/>
      <c r="D235" s="279"/>
    </row>
    <row r="236" spans="3:4" ht="10.5">
      <c r="C236" s="61"/>
      <c r="D236" s="279"/>
    </row>
    <row r="237" spans="3:4" ht="10.5">
      <c r="C237" s="61"/>
      <c r="D237" s="279"/>
    </row>
    <row r="238" spans="3:4" ht="10.5">
      <c r="C238" s="61"/>
      <c r="D238" s="279"/>
    </row>
    <row r="239" spans="3:4" ht="10.5">
      <c r="C239" s="61"/>
      <c r="D239" s="279"/>
    </row>
    <row r="240" spans="3:4" ht="10.5">
      <c r="C240" s="61"/>
      <c r="D240" s="279"/>
    </row>
    <row r="241" ht="10.5">
      <c r="D241" s="279"/>
    </row>
    <row r="242" ht="10.5">
      <c r="D242" s="279"/>
    </row>
    <row r="243" ht="10.5">
      <c r="D243" s="279"/>
    </row>
    <row r="244" ht="10.5">
      <c r="D244" s="279"/>
    </row>
    <row r="245" ht="10.5">
      <c r="D245" s="279"/>
    </row>
    <row r="246" ht="10.5">
      <c r="D246" s="279"/>
    </row>
    <row r="247" ht="10.5">
      <c r="D247" s="279"/>
    </row>
    <row r="248" ht="10.5">
      <c r="D248" s="279"/>
    </row>
    <row r="249" ht="10.5">
      <c r="D249" s="279"/>
    </row>
    <row r="250" ht="10.5">
      <c r="D250" s="279"/>
    </row>
    <row r="251" ht="10.5">
      <c r="D251" s="279"/>
    </row>
    <row r="252" ht="10.5">
      <c r="D252" s="279"/>
    </row>
    <row r="253" ht="10.5">
      <c r="D253" s="279"/>
    </row>
    <row r="254" ht="10.5">
      <c r="D254" s="279"/>
    </row>
    <row r="255" ht="10.5">
      <c r="D255" s="279"/>
    </row>
    <row r="256" ht="10.5">
      <c r="D256" s="279"/>
    </row>
    <row r="257" ht="10.5">
      <c r="D257" s="279"/>
    </row>
    <row r="258" ht="10.5">
      <c r="D258" s="279"/>
    </row>
    <row r="259" ht="10.5">
      <c r="D259" s="279"/>
    </row>
    <row r="260" ht="10.5">
      <c r="D260" s="279"/>
    </row>
    <row r="261" ht="10.5">
      <c r="D261" s="279"/>
    </row>
    <row r="262" ht="10.5">
      <c r="D262" s="279"/>
    </row>
    <row r="263" ht="10.5">
      <c r="D263" s="279"/>
    </row>
    <row r="264" ht="10.5">
      <c r="D264" s="279"/>
    </row>
    <row r="265" ht="10.5">
      <c r="D265" s="279"/>
    </row>
    <row r="266" ht="10.5">
      <c r="D266" s="279"/>
    </row>
    <row r="267" ht="10.5">
      <c r="D267" s="279"/>
    </row>
    <row r="268" ht="10.5">
      <c r="D268" s="279"/>
    </row>
    <row r="269" ht="10.5">
      <c r="D269" s="279"/>
    </row>
    <row r="270" ht="10.5">
      <c r="D270" s="279"/>
    </row>
    <row r="271" ht="10.5">
      <c r="D271" s="279"/>
    </row>
    <row r="272" ht="10.5">
      <c r="D272" s="279"/>
    </row>
    <row r="273" ht="10.5">
      <c r="D273" s="279"/>
    </row>
    <row r="274" ht="10.5">
      <c r="D274" s="279"/>
    </row>
    <row r="275" ht="10.5">
      <c r="D275" s="279"/>
    </row>
    <row r="276" ht="10.5">
      <c r="D276" s="279"/>
    </row>
    <row r="277" ht="10.5">
      <c r="D277" s="279"/>
    </row>
    <row r="278" ht="10.5">
      <c r="D278" s="279"/>
    </row>
    <row r="279" ht="10.5">
      <c r="D279" s="279"/>
    </row>
    <row r="280" ht="10.5">
      <c r="D280" s="279"/>
    </row>
    <row r="281" ht="10.5">
      <c r="D281" s="279"/>
    </row>
    <row r="282" ht="10.5">
      <c r="D282" s="279"/>
    </row>
    <row r="283" ht="10.5">
      <c r="D283" s="279"/>
    </row>
    <row r="284" ht="10.5">
      <c r="D284" s="279"/>
    </row>
    <row r="285" ht="10.5">
      <c r="D285" s="279"/>
    </row>
    <row r="286" ht="10.5">
      <c r="D286" s="279"/>
    </row>
    <row r="287" ht="10.5">
      <c r="D287" s="279"/>
    </row>
    <row r="288" ht="10.5">
      <c r="D288" s="279"/>
    </row>
    <row r="289" ht="10.5">
      <c r="D289" s="279"/>
    </row>
    <row r="290" ht="10.5">
      <c r="D290" s="279"/>
    </row>
    <row r="291" ht="10.5">
      <c r="D291" s="279"/>
    </row>
    <row r="292" ht="10.5">
      <c r="D292" s="279"/>
    </row>
    <row r="293" ht="10.5">
      <c r="D293" s="279"/>
    </row>
    <row r="294" ht="10.5">
      <c r="D294" s="279"/>
    </row>
    <row r="295" ht="10.5">
      <c r="D295" s="279"/>
    </row>
    <row r="296" ht="10.5">
      <c r="D296" s="279"/>
    </row>
    <row r="297" ht="10.5">
      <c r="D297" s="279"/>
    </row>
    <row r="298" ht="10.5">
      <c r="D298" s="279"/>
    </row>
    <row r="299" ht="10.5">
      <c r="D299" s="279"/>
    </row>
    <row r="300" ht="10.5">
      <c r="D300" s="279"/>
    </row>
    <row r="301" ht="10.5">
      <c r="D301" s="279"/>
    </row>
    <row r="302" ht="10.5">
      <c r="D302" s="279"/>
    </row>
    <row r="303" ht="10.5">
      <c r="D303" s="279"/>
    </row>
    <row r="304" ht="10.5">
      <c r="D304" s="279"/>
    </row>
    <row r="305" ht="10.5">
      <c r="D305" s="279"/>
    </row>
    <row r="306" ht="10.5">
      <c r="D306" s="279"/>
    </row>
    <row r="307" ht="10.5">
      <c r="D307" s="279"/>
    </row>
    <row r="308" ht="10.5">
      <c r="D308" s="279"/>
    </row>
    <row r="309" ht="10.5">
      <c r="D309" s="279"/>
    </row>
    <row r="310" ht="10.5">
      <c r="D310" s="279"/>
    </row>
    <row r="311" ht="10.5">
      <c r="D311" s="279"/>
    </row>
    <row r="312" ht="10.5">
      <c r="D312" s="279"/>
    </row>
    <row r="313" ht="10.5">
      <c r="D313" s="279"/>
    </row>
    <row r="314" ht="10.5">
      <c r="D314" s="279"/>
    </row>
    <row r="315" ht="10.5">
      <c r="D315" s="279"/>
    </row>
    <row r="316" ht="10.5">
      <c r="D316" s="279"/>
    </row>
    <row r="317" ht="10.5">
      <c r="D317" s="279"/>
    </row>
    <row r="318" ht="10.5">
      <c r="D318" s="279"/>
    </row>
    <row r="319" ht="10.5">
      <c r="D319" s="279"/>
    </row>
  </sheetData>
  <sheetProtection/>
  <printOptions/>
  <pageMargins left="0.7480314960629921" right="0.7480314960629921" top="0.984251968503937" bottom="0.984251968503937" header="0.5118110236220472" footer="0.5118110236220472"/>
  <pageSetup firstPageNumber="159" useFirstPageNumber="1"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A76" sqref="A76:G79"/>
    </sheetView>
  </sheetViews>
  <sheetFormatPr defaultColWidth="9.00390625" defaultRowHeight="12.75"/>
  <cols>
    <col min="1" max="1" width="6.7109375" style="9" customWidth="1"/>
    <col min="2" max="2" width="7.57421875" style="9" customWidth="1"/>
    <col min="3" max="3" width="8.00390625" style="9" customWidth="1"/>
    <col min="4" max="4" width="60.140625" style="9" customWidth="1"/>
    <col min="5" max="5" width="17.57421875" style="9" customWidth="1"/>
    <col min="6" max="6" width="17.00390625" style="9" customWidth="1"/>
    <col min="7" max="7" width="7.8515625" style="81" customWidth="1"/>
    <col min="8" max="16384" width="9.00390625" style="3" customWidth="1"/>
  </cols>
  <sheetData>
    <row r="1" spans="2:7" s="1" customFormat="1" ht="13.5" customHeight="1">
      <c r="B1" s="217" t="s">
        <v>284</v>
      </c>
      <c r="C1" s="217"/>
      <c r="D1" s="86"/>
      <c r="E1" s="217"/>
      <c r="F1" s="217"/>
      <c r="G1" s="284"/>
    </row>
    <row r="2" spans="1:7" s="1" customFormat="1" ht="13.5" customHeight="1">
      <c r="A2" s="217" t="s">
        <v>379</v>
      </c>
      <c r="B2" s="5"/>
      <c r="C2" s="217"/>
      <c r="D2" s="86"/>
      <c r="E2" s="217"/>
      <c r="F2" s="217"/>
      <c r="G2" s="284"/>
    </row>
    <row r="3" spans="1:7" s="1" customFormat="1" ht="13.5" customHeight="1">
      <c r="A3" s="4"/>
      <c r="B3" s="4"/>
      <c r="C3" s="4"/>
      <c r="D3" s="4"/>
      <c r="E3" s="164" t="s">
        <v>288</v>
      </c>
      <c r="F3" s="4"/>
      <c r="G3" s="284"/>
    </row>
    <row r="4" spans="1:7" ht="13.5" customHeight="1">
      <c r="A4" s="80"/>
      <c r="B4" s="22"/>
      <c r="C4" s="22"/>
      <c r="D4" s="24"/>
      <c r="E4" s="280" t="s">
        <v>285</v>
      </c>
      <c r="F4" s="54"/>
      <c r="G4" s="82"/>
    </row>
    <row r="5" spans="1:7" ht="22.5" customHeight="1">
      <c r="A5" s="596" t="s">
        <v>1</v>
      </c>
      <c r="B5" s="597" t="s">
        <v>158</v>
      </c>
      <c r="C5" s="597" t="s">
        <v>2</v>
      </c>
      <c r="D5" s="597" t="s">
        <v>3</v>
      </c>
      <c r="E5" s="597" t="s">
        <v>262</v>
      </c>
      <c r="F5" s="597" t="s">
        <v>5</v>
      </c>
      <c r="G5" s="598" t="s">
        <v>386</v>
      </c>
    </row>
    <row r="6" spans="1:7" s="177" customFormat="1" ht="24.75" customHeight="1">
      <c r="A6" s="281">
        <v>801</v>
      </c>
      <c r="B6" s="209"/>
      <c r="C6" s="209"/>
      <c r="D6" s="203" t="s">
        <v>95</v>
      </c>
      <c r="E6" s="254">
        <f>SUM(E7,E13,E18)</f>
        <v>1311008</v>
      </c>
      <c r="F6" s="254">
        <f>SUM(F7,F13,F18)</f>
        <v>1107153.05</v>
      </c>
      <c r="G6" s="82">
        <f>F6/E6*100</f>
        <v>84.45051822719618</v>
      </c>
    </row>
    <row r="7" spans="1:7" ht="24.75" customHeight="1">
      <c r="A7" s="281"/>
      <c r="B7" s="209">
        <v>80101</v>
      </c>
      <c r="C7" s="209"/>
      <c r="D7" s="203" t="s">
        <v>96</v>
      </c>
      <c r="E7" s="193">
        <f>SUM(E8:E12)</f>
        <v>222255</v>
      </c>
      <c r="F7" s="193">
        <f>SUM(F8:F12)</f>
        <v>184216.89999999997</v>
      </c>
      <c r="G7" s="82">
        <f aca="true" t="shared" si="0" ref="G7:G33">F7/E7*100</f>
        <v>82.88537940653752</v>
      </c>
    </row>
    <row r="8" spans="1:7" ht="24.75" customHeight="1">
      <c r="A8" s="281"/>
      <c r="B8" s="16"/>
      <c r="C8" s="282" t="s">
        <v>27</v>
      </c>
      <c r="D8" s="203" t="s">
        <v>28</v>
      </c>
      <c r="E8" s="193">
        <v>750</v>
      </c>
      <c r="F8" s="194">
        <v>548</v>
      </c>
      <c r="G8" s="82">
        <f t="shared" si="0"/>
        <v>73.06666666666666</v>
      </c>
    </row>
    <row r="9" spans="1:7" ht="27" customHeight="1">
      <c r="A9" s="281"/>
      <c r="B9" s="16"/>
      <c r="C9" s="282" t="s">
        <v>14</v>
      </c>
      <c r="D9" s="203" t="s">
        <v>37</v>
      </c>
      <c r="E9" s="193">
        <v>173953</v>
      </c>
      <c r="F9" s="194">
        <v>142097.54</v>
      </c>
      <c r="G9" s="82">
        <f t="shared" si="0"/>
        <v>81.68731783872656</v>
      </c>
    </row>
    <row r="10" spans="1:7" ht="27" customHeight="1">
      <c r="A10" s="281"/>
      <c r="B10" s="16"/>
      <c r="C10" s="282" t="s">
        <v>16</v>
      </c>
      <c r="D10" s="203" t="s">
        <v>17</v>
      </c>
      <c r="E10" s="193">
        <v>20</v>
      </c>
      <c r="F10" s="194">
        <v>1.61</v>
      </c>
      <c r="G10" s="82">
        <f t="shared" si="0"/>
        <v>8.05</v>
      </c>
    </row>
    <row r="11" spans="1:7" ht="27" customHeight="1">
      <c r="A11" s="281"/>
      <c r="B11" s="16"/>
      <c r="C11" s="282" t="s">
        <v>366</v>
      </c>
      <c r="D11" s="203" t="s">
        <v>367</v>
      </c>
      <c r="E11" s="193">
        <v>30045</v>
      </c>
      <c r="F11" s="194">
        <v>27072.14</v>
      </c>
      <c r="G11" s="82">
        <f t="shared" si="0"/>
        <v>90.10530870361126</v>
      </c>
    </row>
    <row r="12" spans="1:7" ht="27" customHeight="1">
      <c r="A12" s="281"/>
      <c r="B12" s="16"/>
      <c r="C12" s="282" t="s">
        <v>44</v>
      </c>
      <c r="D12" s="203" t="s">
        <v>45</v>
      </c>
      <c r="E12" s="193">
        <v>17487</v>
      </c>
      <c r="F12" s="194">
        <v>14497.61</v>
      </c>
      <c r="G12" s="82">
        <f t="shared" si="0"/>
        <v>82.90507233945218</v>
      </c>
    </row>
    <row r="13" spans="1:7" ht="27" customHeight="1">
      <c r="A13" s="283"/>
      <c r="B13" s="209">
        <v>80104</v>
      </c>
      <c r="C13" s="209"/>
      <c r="D13" s="203" t="s">
        <v>175</v>
      </c>
      <c r="E13" s="193">
        <f>SUM(E14:E17)</f>
        <v>899898</v>
      </c>
      <c r="F13" s="193">
        <f>SUM(F14:F17)</f>
        <v>752831.86</v>
      </c>
      <c r="G13" s="82">
        <f t="shared" si="0"/>
        <v>83.65746562388182</v>
      </c>
    </row>
    <row r="14" spans="1:7" ht="27" customHeight="1">
      <c r="A14" s="283"/>
      <c r="B14" s="209"/>
      <c r="C14" s="282" t="s">
        <v>14</v>
      </c>
      <c r="D14" s="203" t="s">
        <v>37</v>
      </c>
      <c r="E14" s="193">
        <v>882501</v>
      </c>
      <c r="F14" s="194">
        <v>737227.05</v>
      </c>
      <c r="G14" s="82">
        <f t="shared" si="0"/>
        <v>83.53838125962464</v>
      </c>
    </row>
    <row r="15" spans="1:7" ht="27" customHeight="1">
      <c r="A15" s="283"/>
      <c r="B15" s="209"/>
      <c r="C15" s="282" t="s">
        <v>16</v>
      </c>
      <c r="D15" s="203" t="s">
        <v>17</v>
      </c>
      <c r="E15" s="193">
        <v>0</v>
      </c>
      <c r="F15" s="194">
        <v>2.32</v>
      </c>
      <c r="G15" s="85" t="s">
        <v>18</v>
      </c>
    </row>
    <row r="16" spans="1:7" ht="27" customHeight="1">
      <c r="A16" s="283"/>
      <c r="B16" s="209"/>
      <c r="C16" s="282" t="s">
        <v>366</v>
      </c>
      <c r="D16" s="203" t="s">
        <v>367</v>
      </c>
      <c r="E16" s="193">
        <v>1029</v>
      </c>
      <c r="F16" s="194">
        <v>1029.4</v>
      </c>
      <c r="G16" s="82">
        <f t="shared" si="0"/>
        <v>100.03887269193392</v>
      </c>
    </row>
    <row r="17" spans="1:7" ht="27" customHeight="1">
      <c r="A17" s="283"/>
      <c r="B17" s="209"/>
      <c r="C17" s="282" t="s">
        <v>44</v>
      </c>
      <c r="D17" s="203" t="s">
        <v>45</v>
      </c>
      <c r="E17" s="193">
        <v>16368</v>
      </c>
      <c r="F17" s="194">
        <v>14573.09</v>
      </c>
      <c r="G17" s="82">
        <f t="shared" si="0"/>
        <v>89.03402981427175</v>
      </c>
    </row>
    <row r="18" spans="1:7" ht="27" customHeight="1">
      <c r="A18" s="281"/>
      <c r="B18" s="209">
        <v>80110</v>
      </c>
      <c r="C18" s="209"/>
      <c r="D18" s="203" t="s">
        <v>98</v>
      </c>
      <c r="E18" s="193">
        <f>SUM(E19:E23)</f>
        <v>188855</v>
      </c>
      <c r="F18" s="193">
        <f>SUM(F19:F23)</f>
        <v>170104.29</v>
      </c>
      <c r="G18" s="82">
        <f t="shared" si="0"/>
        <v>90.07137221678008</v>
      </c>
    </row>
    <row r="19" spans="1:7" ht="27" customHeight="1">
      <c r="A19" s="283"/>
      <c r="B19" s="209"/>
      <c r="C19" s="282" t="s">
        <v>27</v>
      </c>
      <c r="D19" s="203" t="s">
        <v>28</v>
      </c>
      <c r="E19" s="193">
        <v>3050</v>
      </c>
      <c r="F19" s="194">
        <v>2755.57</v>
      </c>
      <c r="G19" s="82">
        <f t="shared" si="0"/>
        <v>90.34655737704918</v>
      </c>
    </row>
    <row r="20" spans="1:7" ht="27" customHeight="1">
      <c r="A20" s="283"/>
      <c r="B20" s="209"/>
      <c r="C20" s="282" t="s">
        <v>14</v>
      </c>
      <c r="D20" s="203" t="s">
        <v>37</v>
      </c>
      <c r="E20" s="193">
        <v>160890</v>
      </c>
      <c r="F20" s="194">
        <v>153303.13</v>
      </c>
      <c r="G20" s="82">
        <f t="shared" si="0"/>
        <v>95.28443657157064</v>
      </c>
    </row>
    <row r="21" spans="1:7" ht="27" customHeight="1">
      <c r="A21" s="283"/>
      <c r="B21" s="209"/>
      <c r="C21" s="282" t="s">
        <v>16</v>
      </c>
      <c r="D21" s="203" t="s">
        <v>17</v>
      </c>
      <c r="E21" s="193">
        <v>15</v>
      </c>
      <c r="F21" s="194">
        <v>2.6</v>
      </c>
      <c r="G21" s="82">
        <f t="shared" si="0"/>
        <v>17.333333333333336</v>
      </c>
    </row>
    <row r="22" spans="1:7" ht="27" customHeight="1">
      <c r="A22" s="283"/>
      <c r="B22" s="209"/>
      <c r="C22" s="282" t="s">
        <v>366</v>
      </c>
      <c r="D22" s="203" t="s">
        <v>367</v>
      </c>
      <c r="E22" s="193">
        <v>5900</v>
      </c>
      <c r="F22" s="194">
        <v>5667</v>
      </c>
      <c r="G22" s="82">
        <f t="shared" si="0"/>
        <v>96.05084745762711</v>
      </c>
    </row>
    <row r="23" spans="1:7" ht="27" customHeight="1">
      <c r="A23" s="283"/>
      <c r="B23" s="209"/>
      <c r="C23" s="282" t="s">
        <v>44</v>
      </c>
      <c r="D23" s="203" t="s">
        <v>45</v>
      </c>
      <c r="E23" s="193">
        <v>19000</v>
      </c>
      <c r="F23" s="194">
        <v>8375.99</v>
      </c>
      <c r="G23" s="82">
        <f t="shared" si="0"/>
        <v>44.08415789473684</v>
      </c>
    </row>
    <row r="24" spans="1:7" ht="27" customHeight="1">
      <c r="A24" s="281">
        <v>854</v>
      </c>
      <c r="B24" s="16"/>
      <c r="C24" s="16"/>
      <c r="D24" s="203" t="s">
        <v>104</v>
      </c>
      <c r="E24" s="193">
        <f>SUM(E25)</f>
        <v>99723</v>
      </c>
      <c r="F24" s="193">
        <f>SUM(F25)</f>
        <v>87480.12</v>
      </c>
      <c r="G24" s="82">
        <f t="shared" si="0"/>
        <v>87.7231130230739</v>
      </c>
    </row>
    <row r="25" spans="1:7" ht="28.5" customHeight="1">
      <c r="A25" s="281"/>
      <c r="B25" s="209">
        <v>85407</v>
      </c>
      <c r="C25" s="209"/>
      <c r="D25" s="203" t="s">
        <v>105</v>
      </c>
      <c r="E25" s="193">
        <f>SUM(E26:E29)</f>
        <v>99723</v>
      </c>
      <c r="F25" s="193">
        <f>SUM(F26:F29)</f>
        <v>87480.12</v>
      </c>
      <c r="G25" s="82">
        <f t="shared" si="0"/>
        <v>87.7231130230739</v>
      </c>
    </row>
    <row r="26" spans="1:7" ht="30" customHeight="1">
      <c r="A26" s="281"/>
      <c r="B26" s="209"/>
      <c r="C26" s="282" t="s">
        <v>14</v>
      </c>
      <c r="D26" s="203" t="s">
        <v>37</v>
      </c>
      <c r="E26" s="193">
        <v>16800</v>
      </c>
      <c r="F26" s="194">
        <v>16742</v>
      </c>
      <c r="G26" s="82">
        <f t="shared" si="0"/>
        <v>99.6547619047619</v>
      </c>
    </row>
    <row r="27" spans="1:7" ht="30" customHeight="1">
      <c r="A27" s="281"/>
      <c r="B27" s="209"/>
      <c r="C27" s="282" t="s">
        <v>16</v>
      </c>
      <c r="D27" s="203" t="s">
        <v>17</v>
      </c>
      <c r="E27" s="193">
        <v>3</v>
      </c>
      <c r="F27" s="194">
        <v>1.12</v>
      </c>
      <c r="G27" s="82">
        <f t="shared" si="0"/>
        <v>37.333333333333336</v>
      </c>
    </row>
    <row r="28" spans="1:7" ht="30" customHeight="1">
      <c r="A28" s="281"/>
      <c r="B28" s="209"/>
      <c r="C28" s="282" t="s">
        <v>366</v>
      </c>
      <c r="D28" s="203" t="s">
        <v>367</v>
      </c>
      <c r="E28" s="193">
        <v>5000</v>
      </c>
      <c r="F28" s="194">
        <v>4500</v>
      </c>
      <c r="G28" s="82">
        <f t="shared" si="0"/>
        <v>90</v>
      </c>
    </row>
    <row r="29" spans="1:7" ht="30" customHeight="1">
      <c r="A29" s="281"/>
      <c r="B29" s="209"/>
      <c r="C29" s="282" t="s">
        <v>44</v>
      </c>
      <c r="D29" s="203" t="s">
        <v>45</v>
      </c>
      <c r="E29" s="193">
        <v>77920</v>
      </c>
      <c r="F29" s="194">
        <v>66237</v>
      </c>
      <c r="G29" s="82">
        <f t="shared" si="0"/>
        <v>85.00641683778234</v>
      </c>
    </row>
    <row r="30" spans="1:7" s="57" customFormat="1" ht="23.25" customHeight="1">
      <c r="A30" s="599" t="s">
        <v>385</v>
      </c>
      <c r="B30" s="600"/>
      <c r="C30" s="600"/>
      <c r="D30" s="601"/>
      <c r="E30" s="602">
        <f>SUM(E24,E6)</f>
        <v>1410731</v>
      </c>
      <c r="F30" s="602">
        <f>SUM(F24,F6)</f>
        <v>1194633.17</v>
      </c>
      <c r="G30" s="603">
        <f t="shared" si="0"/>
        <v>84.68185430106803</v>
      </c>
    </row>
    <row r="31" spans="1:7" s="57" customFormat="1" ht="17.25" customHeight="1">
      <c r="A31" s="604" t="s">
        <v>387</v>
      </c>
      <c r="B31" s="605"/>
      <c r="C31" s="605"/>
      <c r="D31" s="606"/>
      <c r="E31" s="607"/>
      <c r="F31" s="608"/>
      <c r="G31" s="609"/>
    </row>
    <row r="32" spans="1:7" s="57" customFormat="1" ht="18" customHeight="1">
      <c r="A32" s="610" t="s">
        <v>280</v>
      </c>
      <c r="B32" s="611"/>
      <c r="C32" s="611"/>
      <c r="D32" s="612"/>
      <c r="E32" s="613">
        <v>0</v>
      </c>
      <c r="F32" s="614">
        <v>0</v>
      </c>
      <c r="G32" s="615"/>
    </row>
    <row r="33" spans="1:7" s="57" customFormat="1" ht="31.5" customHeight="1">
      <c r="A33" s="599" t="s">
        <v>260</v>
      </c>
      <c r="B33" s="600"/>
      <c r="C33" s="600"/>
      <c r="D33" s="601"/>
      <c r="E33" s="602">
        <f>SUM(E32,E30)</f>
        <v>1410731</v>
      </c>
      <c r="F33" s="602">
        <f>SUM(F32,F30)</f>
        <v>1194633.17</v>
      </c>
      <c r="G33" s="603">
        <f t="shared" si="0"/>
        <v>84.68185430106803</v>
      </c>
    </row>
    <row r="34" spans="1:7" s="177" customFormat="1" ht="13.5" customHeight="1">
      <c r="A34" s="3"/>
      <c r="B34" s="3"/>
      <c r="C34" s="3"/>
      <c r="D34" s="57"/>
      <c r="E34" s="55"/>
      <c r="F34" s="76"/>
      <c r="G34" s="83"/>
    </row>
    <row r="35" spans="1:7" s="177" customFormat="1" ht="13.5" customHeight="1">
      <c r="A35" s="3"/>
      <c r="B35" s="3"/>
      <c r="C35" s="3"/>
      <c r="D35" s="57"/>
      <c r="E35" s="55"/>
      <c r="F35" s="76"/>
      <c r="G35" s="83"/>
    </row>
    <row r="36" spans="1:7" s="177" customFormat="1" ht="13.5" customHeight="1">
      <c r="A36" s="3"/>
      <c r="B36" s="3"/>
      <c r="C36" s="3"/>
      <c r="D36" s="57"/>
      <c r="E36" s="55"/>
      <c r="F36" s="76"/>
      <c r="G36" s="83"/>
    </row>
    <row r="37" spans="1:7" s="177" customFormat="1" ht="13.5" customHeight="1">
      <c r="A37" s="3"/>
      <c r="B37" s="3"/>
      <c r="C37" s="3"/>
      <c r="D37" s="57"/>
      <c r="E37" s="55"/>
      <c r="F37" s="76"/>
      <c r="G37" s="83"/>
    </row>
    <row r="38" spans="1:7" s="177" customFormat="1" ht="13.5" customHeight="1">
      <c r="A38" s="3"/>
      <c r="B38" s="3"/>
      <c r="C38" s="3"/>
      <c r="D38" s="57"/>
      <c r="E38" s="55"/>
      <c r="F38" s="76"/>
      <c r="G38" s="83"/>
    </row>
    <row r="39" spans="1:7" s="177" customFormat="1" ht="13.5" customHeight="1">
      <c r="A39" s="3"/>
      <c r="B39" s="3"/>
      <c r="C39" s="3"/>
      <c r="D39" s="57"/>
      <c r="E39" s="55"/>
      <c r="F39" s="76"/>
      <c r="G39" s="83"/>
    </row>
    <row r="40" spans="1:7" s="177" customFormat="1" ht="13.5" customHeight="1">
      <c r="A40" s="3"/>
      <c r="B40" s="3"/>
      <c r="C40" s="3"/>
      <c r="D40" s="57"/>
      <c r="E40" s="55"/>
      <c r="F40" s="76"/>
      <c r="G40" s="83"/>
    </row>
    <row r="41" spans="1:7" s="177" customFormat="1" ht="13.5" customHeight="1">
      <c r="A41" s="3"/>
      <c r="B41" s="3"/>
      <c r="C41" s="3"/>
      <c r="D41" s="57"/>
      <c r="E41" s="55"/>
      <c r="F41" s="76"/>
      <c r="G41" s="83"/>
    </row>
    <row r="42" spans="1:7" ht="21.75" customHeight="1">
      <c r="A42" s="21"/>
      <c r="B42" s="22"/>
      <c r="C42" s="22"/>
      <c r="D42" s="79"/>
      <c r="E42" s="280" t="s">
        <v>261</v>
      </c>
      <c r="F42" s="54"/>
      <c r="G42" s="82"/>
    </row>
    <row r="43" spans="1:7" ht="30" customHeight="1">
      <c r="A43" s="616" t="s">
        <v>1</v>
      </c>
      <c r="B43" s="597" t="s">
        <v>158</v>
      </c>
      <c r="C43" s="597" t="s">
        <v>2</v>
      </c>
      <c r="D43" s="617" t="s">
        <v>3</v>
      </c>
      <c r="E43" s="597" t="s">
        <v>262</v>
      </c>
      <c r="F43" s="597" t="s">
        <v>5</v>
      </c>
      <c r="G43" s="598" t="s">
        <v>386</v>
      </c>
    </row>
    <row r="44" spans="1:7" ht="22.5" customHeight="1">
      <c r="A44" s="16">
        <v>801</v>
      </c>
      <c r="B44" s="209"/>
      <c r="C44" s="209"/>
      <c r="D44" s="203" t="s">
        <v>95</v>
      </c>
      <c r="E44" s="254">
        <f>SUM(E45,E54,E60)</f>
        <v>1311008</v>
      </c>
      <c r="F44" s="254">
        <f>SUM(F45,F54,F60)</f>
        <v>1104463.4200000002</v>
      </c>
      <c r="G44" s="82">
        <f>F44/E44*100</f>
        <v>84.24536082159683</v>
      </c>
    </row>
    <row r="45" spans="1:7" ht="22.5" customHeight="1">
      <c r="A45" s="16"/>
      <c r="B45" s="209">
        <v>80101</v>
      </c>
      <c r="C45" s="16"/>
      <c r="D45" s="203" t="s">
        <v>96</v>
      </c>
      <c r="E45" s="193">
        <f>SUM(E46:E53)</f>
        <v>222255</v>
      </c>
      <c r="F45" s="193">
        <f>SUM(F46:F53)</f>
        <v>184216.90000000002</v>
      </c>
      <c r="G45" s="82">
        <f aca="true" t="shared" si="1" ref="G45:G79">F45/E45*100</f>
        <v>82.88537940653755</v>
      </c>
    </row>
    <row r="46" spans="1:7" ht="27" customHeight="1">
      <c r="A46" s="209"/>
      <c r="B46" s="209"/>
      <c r="C46" s="209">
        <v>2400</v>
      </c>
      <c r="D46" s="203" t="s">
        <v>388</v>
      </c>
      <c r="E46" s="193">
        <v>0</v>
      </c>
      <c r="F46" s="194">
        <v>68.09</v>
      </c>
      <c r="G46" s="85" t="s">
        <v>18</v>
      </c>
    </row>
    <row r="47" spans="1:7" ht="24.75" customHeight="1">
      <c r="A47" s="209"/>
      <c r="B47" s="209"/>
      <c r="C47" s="209">
        <v>3260</v>
      </c>
      <c r="D47" s="203" t="s">
        <v>389</v>
      </c>
      <c r="E47" s="193">
        <v>1510</v>
      </c>
      <c r="F47" s="194">
        <v>1510</v>
      </c>
      <c r="G47" s="82">
        <f t="shared" si="1"/>
        <v>100</v>
      </c>
    </row>
    <row r="48" spans="1:7" ht="20.25" customHeight="1">
      <c r="A48" s="209"/>
      <c r="B48" s="209"/>
      <c r="C48" s="209">
        <v>4190</v>
      </c>
      <c r="D48" s="203" t="s">
        <v>612</v>
      </c>
      <c r="E48" s="193">
        <v>4780</v>
      </c>
      <c r="F48" s="194">
        <v>4670.57</v>
      </c>
      <c r="G48" s="82">
        <f t="shared" si="1"/>
        <v>97.71066945606694</v>
      </c>
    </row>
    <row r="49" spans="1:7" ht="19.5" customHeight="1">
      <c r="A49" s="209"/>
      <c r="B49" s="209"/>
      <c r="C49" s="209">
        <v>4210</v>
      </c>
      <c r="D49" s="203" t="s">
        <v>269</v>
      </c>
      <c r="E49" s="193">
        <v>144311</v>
      </c>
      <c r="F49" s="194">
        <v>129010.56</v>
      </c>
      <c r="G49" s="82">
        <f t="shared" si="1"/>
        <v>89.39759269910125</v>
      </c>
    </row>
    <row r="50" spans="1:7" ht="23.25" customHeight="1">
      <c r="A50" s="209"/>
      <c r="B50" s="209"/>
      <c r="C50" s="209">
        <v>4240</v>
      </c>
      <c r="D50" s="203" t="s">
        <v>390</v>
      </c>
      <c r="E50" s="193">
        <v>46102</v>
      </c>
      <c r="F50" s="194">
        <v>34714.5</v>
      </c>
      <c r="G50" s="82">
        <f t="shared" si="1"/>
        <v>75.29933625439243</v>
      </c>
    </row>
    <row r="51" spans="1:7" ht="26.25" customHeight="1">
      <c r="A51" s="209"/>
      <c r="B51" s="209"/>
      <c r="C51" s="209">
        <v>4270</v>
      </c>
      <c r="D51" s="203" t="s">
        <v>271</v>
      </c>
      <c r="E51" s="193">
        <v>5569</v>
      </c>
      <c r="F51" s="194">
        <v>986.66</v>
      </c>
      <c r="G51" s="82">
        <f t="shared" si="1"/>
        <v>17.717004848267194</v>
      </c>
    </row>
    <row r="52" spans="1:7" ht="26.25" customHeight="1">
      <c r="A52" s="209"/>
      <c r="B52" s="209"/>
      <c r="C52" s="209">
        <v>4300</v>
      </c>
      <c r="D52" s="203" t="s">
        <v>263</v>
      </c>
      <c r="E52" s="193">
        <v>19278</v>
      </c>
      <c r="F52" s="194">
        <v>12924.67</v>
      </c>
      <c r="G52" s="82">
        <f t="shared" si="1"/>
        <v>67.04362485735035</v>
      </c>
    </row>
    <row r="53" spans="1:7" ht="21" customHeight="1">
      <c r="A53" s="209"/>
      <c r="B53" s="209"/>
      <c r="C53" s="209">
        <v>4410</v>
      </c>
      <c r="D53" s="203" t="s">
        <v>272</v>
      </c>
      <c r="E53" s="193">
        <v>705</v>
      </c>
      <c r="F53" s="194">
        <v>331.85</v>
      </c>
      <c r="G53" s="82">
        <f t="shared" si="1"/>
        <v>47.07092198581561</v>
      </c>
    </row>
    <row r="54" spans="1:7" ht="19.5" customHeight="1">
      <c r="A54" s="209"/>
      <c r="B54" s="209">
        <v>80104</v>
      </c>
      <c r="C54" s="209"/>
      <c r="D54" s="203" t="s">
        <v>175</v>
      </c>
      <c r="E54" s="193">
        <f>SUM(E55:E59)</f>
        <v>899898</v>
      </c>
      <c r="F54" s="193">
        <f>SUM(F55:F59)</f>
        <v>750142.2300000001</v>
      </c>
      <c r="G54" s="82">
        <f t="shared" si="1"/>
        <v>83.35858397285027</v>
      </c>
    </row>
    <row r="55" spans="1:7" ht="30.75" customHeight="1">
      <c r="A55" s="209"/>
      <c r="B55" s="209"/>
      <c r="C55" s="209">
        <v>2400</v>
      </c>
      <c r="D55" s="203" t="s">
        <v>388</v>
      </c>
      <c r="E55" s="193">
        <v>0</v>
      </c>
      <c r="F55" s="193">
        <v>148.66</v>
      </c>
      <c r="G55" s="85" t="s">
        <v>18</v>
      </c>
    </row>
    <row r="56" spans="1:7" ht="21" customHeight="1">
      <c r="A56" s="209"/>
      <c r="B56" s="209"/>
      <c r="C56" s="209">
        <v>4210</v>
      </c>
      <c r="D56" s="203" t="s">
        <v>269</v>
      </c>
      <c r="E56" s="193">
        <v>3825</v>
      </c>
      <c r="F56" s="194">
        <v>1980.23</v>
      </c>
      <c r="G56" s="82">
        <f t="shared" si="1"/>
        <v>51.770718954248366</v>
      </c>
    </row>
    <row r="57" spans="1:7" ht="22.5" customHeight="1">
      <c r="A57" s="209"/>
      <c r="B57" s="209"/>
      <c r="C57" s="209">
        <v>4220</v>
      </c>
      <c r="D57" s="203" t="s">
        <v>391</v>
      </c>
      <c r="E57" s="193">
        <v>799889</v>
      </c>
      <c r="F57" s="194">
        <v>652621.03</v>
      </c>
      <c r="G57" s="82">
        <f t="shared" si="1"/>
        <v>81.58894921670382</v>
      </c>
    </row>
    <row r="58" spans="1:7" ht="26.25" customHeight="1">
      <c r="A58" s="209"/>
      <c r="B58" s="209"/>
      <c r="C58" s="209">
        <v>4240</v>
      </c>
      <c r="D58" s="203" t="s">
        <v>390</v>
      </c>
      <c r="E58" s="193">
        <v>84766</v>
      </c>
      <c r="F58" s="194">
        <v>83975.19</v>
      </c>
      <c r="G58" s="82">
        <f t="shared" si="1"/>
        <v>99.06706698440414</v>
      </c>
    </row>
    <row r="59" spans="1:7" ht="26.25" customHeight="1">
      <c r="A59" s="209"/>
      <c r="B59" s="209"/>
      <c r="C59" s="209">
        <v>4270</v>
      </c>
      <c r="D59" s="203" t="s">
        <v>271</v>
      </c>
      <c r="E59" s="193">
        <v>11418</v>
      </c>
      <c r="F59" s="194">
        <v>11417.12</v>
      </c>
      <c r="G59" s="82">
        <f t="shared" si="1"/>
        <v>99.9922928709056</v>
      </c>
    </row>
    <row r="60" spans="1:7" ht="23.25" customHeight="1">
      <c r="A60" s="16"/>
      <c r="B60" s="209">
        <v>80110</v>
      </c>
      <c r="C60" s="209"/>
      <c r="D60" s="203" t="s">
        <v>98</v>
      </c>
      <c r="E60" s="193">
        <f>SUM(E61:E65)</f>
        <v>188855</v>
      </c>
      <c r="F60" s="193">
        <f>SUM(F61:F65)</f>
        <v>170104.29</v>
      </c>
      <c r="G60" s="82">
        <f t="shared" si="1"/>
        <v>90.07137221678008</v>
      </c>
    </row>
    <row r="61" spans="1:7" ht="30.75" customHeight="1">
      <c r="A61" s="16"/>
      <c r="B61" s="209"/>
      <c r="C61" s="209">
        <v>2400</v>
      </c>
      <c r="D61" s="75" t="s">
        <v>388</v>
      </c>
      <c r="E61" s="193">
        <v>0</v>
      </c>
      <c r="F61" s="193">
        <v>0.05</v>
      </c>
      <c r="G61" s="85" t="s">
        <v>18</v>
      </c>
    </row>
    <row r="62" spans="1:7" ht="24" customHeight="1">
      <c r="A62" s="209"/>
      <c r="B62" s="209"/>
      <c r="C62" s="209">
        <v>4210</v>
      </c>
      <c r="D62" s="203" t="s">
        <v>269</v>
      </c>
      <c r="E62" s="193">
        <v>86961</v>
      </c>
      <c r="F62" s="194">
        <v>85967.97</v>
      </c>
      <c r="G62" s="82">
        <f t="shared" si="1"/>
        <v>98.85807430917308</v>
      </c>
    </row>
    <row r="63" spans="1:7" ht="30.75" customHeight="1">
      <c r="A63" s="209"/>
      <c r="B63" s="209"/>
      <c r="C63" s="209">
        <v>4240</v>
      </c>
      <c r="D63" s="203" t="s">
        <v>390</v>
      </c>
      <c r="E63" s="193">
        <v>36771</v>
      </c>
      <c r="F63" s="194">
        <v>29267.23</v>
      </c>
      <c r="G63" s="82">
        <f t="shared" si="1"/>
        <v>79.59323923744255</v>
      </c>
    </row>
    <row r="64" spans="1:7" ht="24.75" customHeight="1">
      <c r="A64" s="209"/>
      <c r="B64" s="209"/>
      <c r="C64" s="209">
        <v>4270</v>
      </c>
      <c r="D64" s="203" t="s">
        <v>271</v>
      </c>
      <c r="E64" s="193">
        <v>23800</v>
      </c>
      <c r="F64" s="194">
        <v>17815.63</v>
      </c>
      <c r="G64" s="82">
        <f t="shared" si="1"/>
        <v>74.85558823529412</v>
      </c>
    </row>
    <row r="65" spans="1:7" ht="30.75" customHeight="1">
      <c r="A65" s="209"/>
      <c r="B65" s="209"/>
      <c r="C65" s="209">
        <v>4300</v>
      </c>
      <c r="D65" s="203" t="s">
        <v>263</v>
      </c>
      <c r="E65" s="193">
        <v>41323</v>
      </c>
      <c r="F65" s="194">
        <v>37053.41</v>
      </c>
      <c r="G65" s="82">
        <f t="shared" si="1"/>
        <v>89.66776371512233</v>
      </c>
    </row>
    <row r="66" spans="1:7" ht="24" customHeight="1">
      <c r="A66" s="16">
        <v>854</v>
      </c>
      <c r="B66" s="16"/>
      <c r="C66" s="16"/>
      <c r="D66" s="203" t="s">
        <v>104</v>
      </c>
      <c r="E66" s="193">
        <f>SUM(E67)</f>
        <v>99723</v>
      </c>
      <c r="F66" s="193">
        <f>SUM(F67)</f>
        <v>87480.12</v>
      </c>
      <c r="G66" s="82">
        <f t="shared" si="1"/>
        <v>87.7231130230739</v>
      </c>
    </row>
    <row r="67" spans="1:7" ht="25.5" customHeight="1">
      <c r="A67" s="16"/>
      <c r="B67" s="209">
        <v>85407</v>
      </c>
      <c r="C67" s="209"/>
      <c r="D67" s="203" t="s">
        <v>105</v>
      </c>
      <c r="E67" s="193">
        <f>SUM(E68:E75)</f>
        <v>99723</v>
      </c>
      <c r="F67" s="193">
        <f>SUM(F68:F75)</f>
        <v>87480.12</v>
      </c>
      <c r="G67" s="82">
        <f t="shared" si="1"/>
        <v>87.7231130230739</v>
      </c>
    </row>
    <row r="68" spans="1:7" ht="30.75" customHeight="1">
      <c r="A68" s="16"/>
      <c r="B68" s="209"/>
      <c r="C68" s="209">
        <v>4110</v>
      </c>
      <c r="D68" s="203" t="s">
        <v>267</v>
      </c>
      <c r="E68" s="193">
        <v>1026</v>
      </c>
      <c r="F68" s="193">
        <v>0</v>
      </c>
      <c r="G68" s="82">
        <f t="shared" si="1"/>
        <v>0</v>
      </c>
    </row>
    <row r="69" spans="1:7" ht="25.5" customHeight="1">
      <c r="A69" s="16"/>
      <c r="B69" s="209"/>
      <c r="C69" s="209">
        <v>4120</v>
      </c>
      <c r="D69" s="203" t="s">
        <v>268</v>
      </c>
      <c r="E69" s="193">
        <v>147</v>
      </c>
      <c r="F69" s="193">
        <v>0</v>
      </c>
      <c r="G69" s="82">
        <f t="shared" si="1"/>
        <v>0</v>
      </c>
    </row>
    <row r="70" spans="1:7" ht="22.5" customHeight="1">
      <c r="A70" s="16"/>
      <c r="B70" s="209"/>
      <c r="C70" s="209">
        <v>4170</v>
      </c>
      <c r="D70" s="203" t="s">
        <v>409</v>
      </c>
      <c r="E70" s="193">
        <v>6000</v>
      </c>
      <c r="F70" s="193">
        <v>0</v>
      </c>
      <c r="G70" s="82">
        <f t="shared" si="1"/>
        <v>0</v>
      </c>
    </row>
    <row r="71" spans="1:7" ht="27.75" customHeight="1">
      <c r="A71" s="16"/>
      <c r="B71" s="209"/>
      <c r="C71" s="209">
        <v>4190</v>
      </c>
      <c r="D71" s="203" t="s">
        <v>612</v>
      </c>
      <c r="E71" s="193">
        <v>9181</v>
      </c>
      <c r="F71" s="193">
        <v>9180.39</v>
      </c>
      <c r="G71" s="82">
        <f t="shared" si="1"/>
        <v>99.99335584359001</v>
      </c>
    </row>
    <row r="72" spans="1:7" ht="27" customHeight="1">
      <c r="A72" s="16"/>
      <c r="B72" s="209"/>
      <c r="C72" s="209">
        <v>4210</v>
      </c>
      <c r="D72" s="203" t="s">
        <v>269</v>
      </c>
      <c r="E72" s="193">
        <v>17479</v>
      </c>
      <c r="F72" s="194">
        <v>14824.37</v>
      </c>
      <c r="G72" s="82">
        <f t="shared" si="1"/>
        <v>84.81246066708621</v>
      </c>
    </row>
    <row r="73" spans="1:7" ht="23.25" customHeight="1">
      <c r="A73" s="16"/>
      <c r="B73" s="209"/>
      <c r="C73" s="209">
        <v>4240</v>
      </c>
      <c r="D73" s="203" t="s">
        <v>390</v>
      </c>
      <c r="E73" s="193">
        <v>7069</v>
      </c>
      <c r="F73" s="194">
        <v>7068.5</v>
      </c>
      <c r="G73" s="82">
        <f t="shared" si="1"/>
        <v>99.99292686377139</v>
      </c>
    </row>
    <row r="74" spans="1:7" ht="24" customHeight="1">
      <c r="A74" s="16"/>
      <c r="B74" s="209"/>
      <c r="C74" s="209">
        <v>4270</v>
      </c>
      <c r="D74" s="203" t="s">
        <v>271</v>
      </c>
      <c r="E74" s="193">
        <v>16900</v>
      </c>
      <c r="F74" s="194">
        <v>15901.44</v>
      </c>
      <c r="G74" s="82">
        <f t="shared" si="1"/>
        <v>94.09136094674557</v>
      </c>
    </row>
    <row r="75" spans="1:7" ht="22.5" customHeight="1">
      <c r="A75" s="16"/>
      <c r="B75" s="209"/>
      <c r="C75" s="209">
        <v>4300</v>
      </c>
      <c r="D75" s="203" t="s">
        <v>263</v>
      </c>
      <c r="E75" s="193">
        <v>41921</v>
      </c>
      <c r="F75" s="194">
        <v>40505.42</v>
      </c>
      <c r="G75" s="82">
        <f t="shared" si="1"/>
        <v>96.62321986593831</v>
      </c>
    </row>
    <row r="76" spans="1:7" ht="21" customHeight="1">
      <c r="A76" s="599" t="s">
        <v>385</v>
      </c>
      <c r="B76" s="600"/>
      <c r="C76" s="600"/>
      <c r="D76" s="601"/>
      <c r="E76" s="602">
        <f>SUM(E44,E66)</f>
        <v>1410731</v>
      </c>
      <c r="F76" s="602">
        <f>SUM(F44,F66)</f>
        <v>1191943.54</v>
      </c>
      <c r="G76" s="598">
        <f t="shared" si="1"/>
        <v>84.49119924351277</v>
      </c>
    </row>
    <row r="77" spans="1:7" ht="15" customHeight="1">
      <c r="A77" s="604" t="s">
        <v>387</v>
      </c>
      <c r="B77" s="605"/>
      <c r="C77" s="605"/>
      <c r="D77" s="606"/>
      <c r="E77" s="607"/>
      <c r="F77" s="608"/>
      <c r="G77" s="618"/>
    </row>
    <row r="78" spans="1:7" ht="18" customHeight="1">
      <c r="A78" s="610" t="s">
        <v>280</v>
      </c>
      <c r="B78" s="611"/>
      <c r="C78" s="611"/>
      <c r="D78" s="612"/>
      <c r="E78" s="613">
        <v>0</v>
      </c>
      <c r="F78" s="614">
        <v>2689.63</v>
      </c>
      <c r="G78" s="619"/>
    </row>
    <row r="79" spans="1:7" ht="18.75" customHeight="1">
      <c r="A79" s="599" t="s">
        <v>260</v>
      </c>
      <c r="B79" s="600"/>
      <c r="C79" s="600"/>
      <c r="D79" s="601"/>
      <c r="E79" s="602">
        <f>SUM(E78,E76)</f>
        <v>1410731</v>
      </c>
      <c r="F79" s="602">
        <f>SUM(F78,F76)</f>
        <v>1194633.17</v>
      </c>
      <c r="G79" s="598">
        <f t="shared" si="1"/>
        <v>84.68185430106803</v>
      </c>
    </row>
    <row r="80" spans="1:7" s="177" customFormat="1" ht="13.5" customHeight="1">
      <c r="A80" s="3"/>
      <c r="B80" s="3"/>
      <c r="C80" s="3"/>
      <c r="D80" s="3"/>
      <c r="E80" s="55"/>
      <c r="F80" s="76"/>
      <c r="G80" s="83"/>
    </row>
    <row r="81" spans="1:6" ht="13.5" customHeight="1">
      <c r="A81" s="3"/>
      <c r="B81" s="3"/>
      <c r="C81" s="3"/>
      <c r="D81" s="3"/>
      <c r="E81" s="55"/>
      <c r="F81" s="76"/>
    </row>
    <row r="82" spans="1:6" ht="13.5" customHeight="1">
      <c r="A82" s="3"/>
      <c r="B82" s="3"/>
      <c r="C82" s="3"/>
      <c r="D82" s="3"/>
      <c r="E82" s="55"/>
      <c r="F82" s="76"/>
    </row>
    <row r="83" spans="1:7" s="9" customFormat="1" ht="13.5" customHeight="1">
      <c r="A83" s="3"/>
      <c r="B83" s="3"/>
      <c r="C83" s="3"/>
      <c r="D83" s="3"/>
      <c r="E83" s="55"/>
      <c r="F83" s="76"/>
      <c r="G83" s="84"/>
    </row>
    <row r="84" spans="1:7" s="9" customFormat="1" ht="13.5" customHeight="1">
      <c r="A84" s="3"/>
      <c r="B84" s="3"/>
      <c r="C84" s="3"/>
      <c r="D84" s="3"/>
      <c r="E84" s="55"/>
      <c r="F84" s="76"/>
      <c r="G84" s="84"/>
    </row>
    <row r="85" spans="1:7" s="9" customFormat="1" ht="13.5" customHeight="1">
      <c r="A85" s="3"/>
      <c r="B85" s="3"/>
      <c r="C85" s="3"/>
      <c r="D85" s="3"/>
      <c r="E85" s="55"/>
      <c r="F85" s="76"/>
      <c r="G85" s="84"/>
    </row>
    <row r="86" spans="1:7" s="9" customFormat="1" ht="13.5" customHeight="1">
      <c r="A86" s="3"/>
      <c r="B86" s="3"/>
      <c r="C86" s="3"/>
      <c r="D86" s="3"/>
      <c r="E86" s="55"/>
      <c r="F86" s="76"/>
      <c r="G86" s="84"/>
    </row>
    <row r="87" spans="1:7" s="9" customFormat="1" ht="13.5" customHeight="1">
      <c r="A87" s="3"/>
      <c r="B87" s="3"/>
      <c r="C87" s="3"/>
      <c r="D87" s="3"/>
      <c r="E87" s="55"/>
      <c r="F87" s="76"/>
      <c r="G87" s="84"/>
    </row>
    <row r="88" spans="1:7" s="9" customFormat="1" ht="13.5" customHeight="1">
      <c r="A88" s="3"/>
      <c r="B88" s="3"/>
      <c r="C88" s="3"/>
      <c r="D88" s="3"/>
      <c r="E88" s="3"/>
      <c r="F88" s="76"/>
      <c r="G88" s="84"/>
    </row>
    <row r="89" spans="1:7" s="9" customFormat="1" ht="13.5" customHeight="1">
      <c r="A89" s="3"/>
      <c r="B89" s="3"/>
      <c r="C89" s="3"/>
      <c r="D89" s="3"/>
      <c r="E89" s="3"/>
      <c r="F89" s="76"/>
      <c r="G89" s="84"/>
    </row>
    <row r="90" spans="1:7" s="9" customFormat="1" ht="13.5" customHeight="1">
      <c r="A90" s="3"/>
      <c r="B90" s="3"/>
      <c r="C90" s="3"/>
      <c r="D90" s="3"/>
      <c r="E90" s="3"/>
      <c r="F90" s="76"/>
      <c r="G90" s="84"/>
    </row>
    <row r="91" spans="1:7" s="177" customFormat="1" ht="13.5" customHeight="1">
      <c r="A91" s="3"/>
      <c r="B91" s="3"/>
      <c r="C91" s="3"/>
      <c r="D91" s="3"/>
      <c r="E91" s="3"/>
      <c r="F91" s="76"/>
      <c r="G91" s="83"/>
    </row>
    <row r="92" spans="1:7" s="177" customFormat="1" ht="13.5" customHeight="1">
      <c r="A92" s="3"/>
      <c r="B92" s="3"/>
      <c r="C92" s="3"/>
      <c r="D92" s="3"/>
      <c r="E92" s="3"/>
      <c r="F92" s="76"/>
      <c r="G92" s="83"/>
    </row>
    <row r="93" spans="1:6" ht="13.5" customHeight="1">
      <c r="A93" s="3"/>
      <c r="B93" s="3"/>
      <c r="C93" s="3"/>
      <c r="D93" s="3"/>
      <c r="E93" s="3"/>
      <c r="F93" s="76"/>
    </row>
    <row r="94" spans="1:6" ht="13.5" customHeight="1">
      <c r="A94" s="3"/>
      <c r="B94" s="3"/>
      <c r="C94" s="3"/>
      <c r="D94" s="3"/>
      <c r="E94" s="3"/>
      <c r="F94" s="3"/>
    </row>
    <row r="95" spans="1:6" ht="13.5" customHeight="1">
      <c r="A95" s="3"/>
      <c r="B95" s="3"/>
      <c r="C95" s="3"/>
      <c r="D95" s="3"/>
      <c r="E95" s="3"/>
      <c r="F95" s="3"/>
    </row>
    <row r="96" spans="1:6" ht="13.5" customHeight="1">
      <c r="A96" s="3"/>
      <c r="B96" s="3"/>
      <c r="C96" s="3"/>
      <c r="D96" s="3"/>
      <c r="E96" s="3"/>
      <c r="F96" s="3"/>
    </row>
    <row r="97" spans="1:6" ht="13.5" customHeight="1">
      <c r="A97" s="3"/>
      <c r="B97" s="3"/>
      <c r="C97" s="3"/>
      <c r="D97" s="3"/>
      <c r="E97" s="3"/>
      <c r="F97" s="3"/>
    </row>
    <row r="98" spans="1:6" ht="13.5" customHeight="1">
      <c r="A98" s="3"/>
      <c r="B98" s="3"/>
      <c r="C98" s="3"/>
      <c r="D98" s="3"/>
      <c r="E98" s="3"/>
      <c r="F98" s="3"/>
    </row>
    <row r="99" spans="1:7" s="177" customFormat="1" ht="13.5" customHeight="1">
      <c r="A99" s="3"/>
      <c r="B99" s="3"/>
      <c r="C99" s="3"/>
      <c r="D99" s="3"/>
      <c r="E99" s="3"/>
      <c r="F99" s="3"/>
      <c r="G99" s="83"/>
    </row>
    <row r="100" spans="1:6" ht="13.5" customHeight="1">
      <c r="A100" s="3"/>
      <c r="B100" s="3"/>
      <c r="C100" s="3"/>
      <c r="D100" s="3"/>
      <c r="E100" s="3"/>
      <c r="F100" s="3"/>
    </row>
    <row r="101" spans="1:6" ht="13.5" customHeight="1">
      <c r="A101" s="3"/>
      <c r="B101" s="3"/>
      <c r="C101" s="3"/>
      <c r="D101" s="3"/>
      <c r="E101" s="3"/>
      <c r="F101" s="3"/>
    </row>
    <row r="102" spans="1:6" ht="13.5" customHeight="1">
      <c r="A102" s="3"/>
      <c r="B102" s="3"/>
      <c r="C102" s="3"/>
      <c r="D102" s="3"/>
      <c r="E102" s="3"/>
      <c r="F102" s="3"/>
    </row>
    <row r="103" spans="1:6" ht="13.5" customHeight="1">
      <c r="A103" s="3"/>
      <c r="B103" s="3"/>
      <c r="C103" s="3"/>
      <c r="D103" s="3"/>
      <c r="E103" s="3"/>
      <c r="F103" s="3"/>
    </row>
    <row r="104" spans="1:6" ht="13.5" customHeight="1">
      <c r="A104" s="3"/>
      <c r="B104" s="3"/>
      <c r="C104" s="3"/>
      <c r="D104" s="3" t="s">
        <v>611</v>
      </c>
      <c r="E104" s="3"/>
      <c r="F104" s="3"/>
    </row>
    <row r="105" spans="1:6" ht="13.5" customHeight="1">
      <c r="A105" s="3"/>
      <c r="B105" s="3"/>
      <c r="C105" s="3"/>
      <c r="D105" s="3"/>
      <c r="E105" s="3"/>
      <c r="F105" s="3"/>
    </row>
    <row r="106" spans="1:6" ht="13.5" customHeight="1">
      <c r="A106" s="3"/>
      <c r="B106" s="3"/>
      <c r="C106" s="3"/>
      <c r="D106" s="3"/>
      <c r="E106" s="3"/>
      <c r="F106" s="3"/>
    </row>
    <row r="107" spans="1:6" ht="13.5" customHeight="1">
      <c r="A107" s="3"/>
      <c r="B107" s="3"/>
      <c r="C107" s="3"/>
      <c r="D107" s="3"/>
      <c r="E107" s="3"/>
      <c r="F107" s="3"/>
    </row>
    <row r="108" spans="1:6" ht="13.5" customHeight="1">
      <c r="A108" s="3"/>
      <c r="B108" s="3"/>
      <c r="C108" s="3"/>
      <c r="D108" s="3"/>
      <c r="E108" s="3"/>
      <c r="F108" s="3"/>
    </row>
    <row r="109" spans="1:6" ht="13.5" customHeight="1">
      <c r="A109" s="3"/>
      <c r="B109" s="3"/>
      <c r="C109" s="3"/>
      <c r="D109" s="3"/>
      <c r="E109" s="3"/>
      <c r="F109" s="3"/>
    </row>
    <row r="110" spans="1:6" ht="13.5" customHeight="1">
      <c r="A110" s="3"/>
      <c r="B110" s="3"/>
      <c r="C110" s="3"/>
      <c r="D110" s="3"/>
      <c r="E110" s="3"/>
      <c r="F110" s="3"/>
    </row>
    <row r="111" spans="1:6" ht="13.5" customHeight="1">
      <c r="A111" s="3"/>
      <c r="B111" s="3"/>
      <c r="C111" s="3"/>
      <c r="D111" s="3"/>
      <c r="E111" s="3"/>
      <c r="F111" s="3"/>
    </row>
    <row r="112" spans="1:6" ht="13.5" customHeight="1">
      <c r="A112" s="3"/>
      <c r="B112" s="3"/>
      <c r="C112" s="3"/>
      <c r="D112" s="3"/>
      <c r="E112" s="3"/>
      <c r="F112" s="3"/>
    </row>
    <row r="113" spans="1:6" ht="13.5" customHeight="1">
      <c r="A113" s="3"/>
      <c r="B113" s="3"/>
      <c r="C113" s="3"/>
      <c r="D113" s="3"/>
      <c r="E113" s="3"/>
      <c r="F113" s="3"/>
    </row>
    <row r="114" spans="1:6" ht="13.5" customHeight="1">
      <c r="A114" s="3"/>
      <c r="B114" s="3"/>
      <c r="C114" s="3"/>
      <c r="D114" s="3"/>
      <c r="E114" s="3"/>
      <c r="F114" s="3"/>
    </row>
    <row r="115" spans="1:6" ht="13.5" customHeight="1">
      <c r="A115" s="3"/>
      <c r="B115" s="3"/>
      <c r="C115" s="3"/>
      <c r="D115" s="3"/>
      <c r="E115" s="3"/>
      <c r="F115" s="3"/>
    </row>
    <row r="116" spans="1:6" ht="13.5" customHeight="1">
      <c r="A116" s="3"/>
      <c r="B116" s="3"/>
      <c r="C116" s="3"/>
      <c r="D116" s="3"/>
      <c r="E116" s="3"/>
      <c r="F116" s="3"/>
    </row>
    <row r="117" spans="1:6" ht="13.5" customHeight="1">
      <c r="A117" s="3"/>
      <c r="B117" s="3"/>
      <c r="C117" s="3"/>
      <c r="D117" s="3"/>
      <c r="E117" s="3"/>
      <c r="F117" s="3"/>
    </row>
    <row r="118" spans="1:6" ht="13.5" customHeight="1">
      <c r="A118" s="3"/>
      <c r="B118" s="3"/>
      <c r="C118" s="3"/>
      <c r="D118" s="3"/>
      <c r="E118" s="3"/>
      <c r="F118" s="3"/>
    </row>
    <row r="119" spans="1:6" ht="13.5" customHeight="1">
      <c r="A119" s="3"/>
      <c r="B119" s="3"/>
      <c r="C119" s="3"/>
      <c r="D119" s="3"/>
      <c r="E119" s="3"/>
      <c r="F119" s="3"/>
    </row>
    <row r="120" spans="1:6" ht="13.5" customHeight="1">
      <c r="A120" s="3"/>
      <c r="B120" s="3"/>
      <c r="C120" s="3"/>
      <c r="D120" s="3"/>
      <c r="E120" s="3"/>
      <c r="F120" s="3"/>
    </row>
    <row r="121" spans="1:6" ht="13.5" customHeight="1">
      <c r="A121" s="3"/>
      <c r="B121" s="3"/>
      <c r="C121" s="3"/>
      <c r="D121" s="3"/>
      <c r="E121" s="3"/>
      <c r="F121" s="3"/>
    </row>
    <row r="122" spans="1:6" ht="13.5" customHeight="1">
      <c r="A122" s="3"/>
      <c r="B122" s="3"/>
      <c r="C122" s="3"/>
      <c r="D122" s="3"/>
      <c r="E122" s="3"/>
      <c r="F122" s="3"/>
    </row>
    <row r="123" ht="13.5" customHeight="1">
      <c r="E123" s="251"/>
    </row>
    <row r="124" ht="13.5" customHeight="1">
      <c r="E124" s="251"/>
    </row>
    <row r="125" ht="13.5" customHeight="1">
      <c r="E125" s="251"/>
    </row>
    <row r="126" ht="13.5" customHeight="1">
      <c r="E126" s="251"/>
    </row>
    <row r="127" ht="13.5" customHeight="1">
      <c r="E127" s="251"/>
    </row>
    <row r="128" ht="13.5" customHeight="1">
      <c r="E128" s="251"/>
    </row>
    <row r="129" ht="13.5" customHeight="1">
      <c r="E129" s="251"/>
    </row>
    <row r="130" ht="13.5" customHeight="1">
      <c r="E130" s="251"/>
    </row>
    <row r="131" ht="13.5" customHeight="1">
      <c r="E131" s="251"/>
    </row>
  </sheetData>
  <sheetProtection/>
  <printOptions/>
  <pageMargins left="0.7874015748031497" right="0.7874015748031497" top="0.7874015748031497" bottom="1.0236220472440944" header="0.5118110236220472" footer="0.7874015748031497"/>
  <pageSetup firstPageNumber="160" useFirstPageNumber="1"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.8515625" style="3" customWidth="1"/>
    <col min="2" max="2" width="28.140625" style="3" customWidth="1"/>
    <col min="3" max="3" width="13.7109375" style="3" customWidth="1"/>
    <col min="4" max="4" width="13.57421875" style="3" customWidth="1"/>
    <col min="5" max="5" width="12.421875" style="3" customWidth="1"/>
    <col min="6" max="6" width="14.00390625" style="3" customWidth="1"/>
    <col min="7" max="7" width="28.7109375" style="279" customWidth="1"/>
    <col min="8" max="8" width="21.28125" style="3" customWidth="1"/>
    <col min="9" max="16384" width="9.00390625" style="3" customWidth="1"/>
  </cols>
  <sheetData>
    <row r="1" spans="1:7" s="4" customFormat="1" ht="12.75">
      <c r="A1" s="217" t="s">
        <v>286</v>
      </c>
      <c r="B1" s="217"/>
      <c r="C1" s="217"/>
      <c r="D1" s="217"/>
      <c r="G1" s="383"/>
    </row>
    <row r="2" spans="1:7" s="4" customFormat="1" ht="12.75">
      <c r="A2" s="217" t="s">
        <v>380</v>
      </c>
      <c r="B2" s="217"/>
      <c r="C2" s="217"/>
      <c r="D2" s="217"/>
      <c r="G2" s="383"/>
    </row>
    <row r="3" spans="1:7" s="4" customFormat="1" ht="12.75">
      <c r="A3" s="217" t="s">
        <v>287</v>
      </c>
      <c r="B3" s="217"/>
      <c r="C3" s="217"/>
      <c r="D3" s="217"/>
      <c r="G3" s="383"/>
    </row>
    <row r="4" spans="1:7" s="1" customFormat="1" ht="17.25" customHeight="1">
      <c r="A4" s="4"/>
      <c r="B4" s="4"/>
      <c r="C4" s="4"/>
      <c r="D4" s="4"/>
      <c r="E4" s="164" t="s">
        <v>302</v>
      </c>
      <c r="F4" s="4"/>
      <c r="G4" s="384"/>
    </row>
    <row r="5" spans="1:7" ht="25.5" customHeight="1">
      <c r="A5" s="623" t="s">
        <v>111</v>
      </c>
      <c r="B5" s="623" t="s">
        <v>289</v>
      </c>
      <c r="C5" s="624" t="s">
        <v>290</v>
      </c>
      <c r="D5" s="625"/>
      <c r="E5" s="498" t="s">
        <v>291</v>
      </c>
      <c r="F5" s="502"/>
      <c r="G5" s="385"/>
    </row>
    <row r="6" spans="1:7" ht="11.25">
      <c r="A6" s="58"/>
      <c r="B6" s="58"/>
      <c r="C6" s="59" t="s">
        <v>262</v>
      </c>
      <c r="D6" s="59" t="s">
        <v>5</v>
      </c>
      <c r="E6" s="60" t="s">
        <v>262</v>
      </c>
      <c r="F6" s="60" t="s">
        <v>5</v>
      </c>
      <c r="G6" s="385"/>
    </row>
    <row r="7" spans="1:7" ht="11.25">
      <c r="A7" s="16">
        <v>1</v>
      </c>
      <c r="B7" s="16">
        <v>2</v>
      </c>
      <c r="C7" s="285">
        <v>3</v>
      </c>
      <c r="D7" s="286">
        <v>4</v>
      </c>
      <c r="E7" s="285">
        <v>5</v>
      </c>
      <c r="F7" s="286">
        <v>6</v>
      </c>
      <c r="G7" s="385"/>
    </row>
    <row r="8" spans="1:8" ht="28.5" customHeight="1">
      <c r="A8" s="287">
        <v>1</v>
      </c>
      <c r="B8" s="430" t="s">
        <v>292</v>
      </c>
      <c r="C8" s="288">
        <v>25705</v>
      </c>
      <c r="D8" s="288">
        <v>25242.29</v>
      </c>
      <c r="E8" s="288">
        <v>25705</v>
      </c>
      <c r="F8" s="288">
        <v>25242.29</v>
      </c>
      <c r="G8" s="385"/>
      <c r="H8" s="385"/>
    </row>
    <row r="9" spans="1:8" ht="28.5" customHeight="1">
      <c r="A9" s="209">
        <v>2</v>
      </c>
      <c r="B9" s="430" t="s">
        <v>293</v>
      </c>
      <c r="C9" s="288">
        <v>65300</v>
      </c>
      <c r="D9" s="288">
        <v>54001.85</v>
      </c>
      <c r="E9" s="288">
        <v>65300</v>
      </c>
      <c r="F9" s="288">
        <v>54001.85</v>
      </c>
      <c r="G9" s="385"/>
      <c r="H9" s="76"/>
    </row>
    <row r="10" spans="1:7" ht="28.5" customHeight="1">
      <c r="A10" s="209">
        <v>3</v>
      </c>
      <c r="B10" s="430" t="s">
        <v>294</v>
      </c>
      <c r="C10" s="288">
        <v>40000</v>
      </c>
      <c r="D10" s="288">
        <v>27644.96</v>
      </c>
      <c r="E10" s="288">
        <v>40000</v>
      </c>
      <c r="F10" s="288">
        <v>27644.96</v>
      </c>
      <c r="G10" s="385"/>
    </row>
    <row r="11" spans="1:6" ht="28.5" customHeight="1">
      <c r="A11" s="209">
        <v>4</v>
      </c>
      <c r="B11" s="430" t="s">
        <v>295</v>
      </c>
      <c r="C11" s="288">
        <v>35000</v>
      </c>
      <c r="D11" s="288">
        <v>33631.35</v>
      </c>
      <c r="E11" s="288">
        <v>35000</v>
      </c>
      <c r="F11" s="288">
        <v>33631.35</v>
      </c>
    </row>
    <row r="12" spans="1:6" ht="28.5" customHeight="1">
      <c r="A12" s="209">
        <v>5</v>
      </c>
      <c r="B12" s="430" t="s">
        <v>315</v>
      </c>
      <c r="C12" s="288">
        <v>24000</v>
      </c>
      <c r="D12" s="288">
        <v>23334.12</v>
      </c>
      <c r="E12" s="288">
        <v>24000</v>
      </c>
      <c r="F12" s="288">
        <v>23334.12</v>
      </c>
    </row>
    <row r="13" spans="1:6" ht="28.5" customHeight="1">
      <c r="A13" s="209">
        <v>6</v>
      </c>
      <c r="B13" s="430" t="s">
        <v>296</v>
      </c>
      <c r="C13" s="288">
        <v>32250</v>
      </c>
      <c r="D13" s="288">
        <v>20362.33</v>
      </c>
      <c r="E13" s="288">
        <v>32250</v>
      </c>
      <c r="F13" s="288">
        <v>20362.33</v>
      </c>
    </row>
    <row r="14" spans="1:8" ht="28.5" customHeight="1">
      <c r="A14" s="209">
        <v>7</v>
      </c>
      <c r="B14" s="430" t="s">
        <v>392</v>
      </c>
      <c r="C14" s="288">
        <v>117522</v>
      </c>
      <c r="D14" s="288">
        <v>109459.99</v>
      </c>
      <c r="E14" s="288">
        <v>117522</v>
      </c>
      <c r="F14" s="288">
        <v>106770.38</v>
      </c>
      <c r="H14" s="76"/>
    </row>
    <row r="15" spans="1:6" ht="28.5" customHeight="1">
      <c r="A15" s="209">
        <v>8</v>
      </c>
      <c r="B15" s="430" t="s">
        <v>393</v>
      </c>
      <c r="C15" s="288">
        <v>144675</v>
      </c>
      <c r="D15" s="288">
        <v>117617.88</v>
      </c>
      <c r="E15" s="288">
        <v>144675</v>
      </c>
      <c r="F15" s="288">
        <v>117617.88</v>
      </c>
    </row>
    <row r="16" spans="1:6" ht="28.5" customHeight="1">
      <c r="A16" s="209">
        <v>9</v>
      </c>
      <c r="B16" s="430" t="s">
        <v>394</v>
      </c>
      <c r="C16" s="288">
        <v>115500</v>
      </c>
      <c r="D16" s="288">
        <v>93125.31</v>
      </c>
      <c r="E16" s="288">
        <v>115500</v>
      </c>
      <c r="F16" s="288">
        <v>93125.31</v>
      </c>
    </row>
    <row r="17" spans="1:6" ht="28.5" customHeight="1">
      <c r="A17" s="209">
        <v>10</v>
      </c>
      <c r="B17" s="430" t="s">
        <v>395</v>
      </c>
      <c r="C17" s="288">
        <v>138933</v>
      </c>
      <c r="D17" s="288">
        <v>131902.07</v>
      </c>
      <c r="E17" s="288">
        <v>138933</v>
      </c>
      <c r="F17" s="288">
        <v>131902.07</v>
      </c>
    </row>
    <row r="18" spans="1:6" ht="28.5" customHeight="1">
      <c r="A18" s="209">
        <v>11</v>
      </c>
      <c r="B18" s="430" t="s">
        <v>396</v>
      </c>
      <c r="C18" s="288">
        <v>129375</v>
      </c>
      <c r="D18" s="288">
        <v>93858.97</v>
      </c>
      <c r="E18" s="288">
        <v>129375</v>
      </c>
      <c r="F18" s="288">
        <v>93858.97</v>
      </c>
    </row>
    <row r="19" spans="1:6" ht="27.75" customHeight="1">
      <c r="A19" s="209">
        <v>12</v>
      </c>
      <c r="B19" s="430" t="s">
        <v>397</v>
      </c>
      <c r="C19" s="288">
        <v>158813</v>
      </c>
      <c r="D19" s="288">
        <v>112578.71</v>
      </c>
      <c r="E19" s="288">
        <v>158813</v>
      </c>
      <c r="F19" s="288">
        <v>112578.69</v>
      </c>
    </row>
    <row r="20" spans="1:6" ht="35.25" customHeight="1">
      <c r="A20" s="209">
        <v>13</v>
      </c>
      <c r="B20" s="203" t="s">
        <v>398</v>
      </c>
      <c r="C20" s="288">
        <v>95080</v>
      </c>
      <c r="D20" s="288">
        <v>94288.93</v>
      </c>
      <c r="E20" s="288">
        <v>95080</v>
      </c>
      <c r="F20" s="288">
        <v>94288.93</v>
      </c>
    </row>
    <row r="21" spans="1:8" ht="28.5" customHeight="1">
      <c r="A21" s="209">
        <v>14</v>
      </c>
      <c r="B21" s="77" t="s">
        <v>297</v>
      </c>
      <c r="C21" s="288">
        <v>35000</v>
      </c>
      <c r="D21" s="288">
        <v>23357.77</v>
      </c>
      <c r="E21" s="288">
        <v>23357.77</v>
      </c>
      <c r="F21" s="288">
        <v>23358</v>
      </c>
      <c r="H21" s="76"/>
    </row>
    <row r="22" spans="1:6" ht="28.5" customHeight="1">
      <c r="A22" s="209">
        <v>15</v>
      </c>
      <c r="B22" s="77" t="s">
        <v>298</v>
      </c>
      <c r="C22" s="288">
        <v>42500</v>
      </c>
      <c r="D22" s="288">
        <v>40102.65</v>
      </c>
      <c r="E22" s="288">
        <v>42500</v>
      </c>
      <c r="F22" s="288">
        <v>40102.65</v>
      </c>
    </row>
    <row r="23" spans="1:6" ht="28.5" customHeight="1">
      <c r="A23" s="209">
        <v>16</v>
      </c>
      <c r="B23" s="77" t="s">
        <v>299</v>
      </c>
      <c r="C23" s="288">
        <v>80602</v>
      </c>
      <c r="D23" s="288">
        <v>78607.52</v>
      </c>
      <c r="E23" s="288">
        <v>80602</v>
      </c>
      <c r="F23" s="288">
        <v>78607.52</v>
      </c>
    </row>
    <row r="24" spans="1:6" ht="28.5" customHeight="1">
      <c r="A24" s="209">
        <v>17</v>
      </c>
      <c r="B24" s="77" t="s">
        <v>300</v>
      </c>
      <c r="C24" s="288">
        <v>30753</v>
      </c>
      <c r="D24" s="288">
        <v>28036.35</v>
      </c>
      <c r="E24" s="288">
        <v>30753</v>
      </c>
      <c r="F24" s="288">
        <v>28036.35</v>
      </c>
    </row>
    <row r="25" spans="1:6" ht="28.5" customHeight="1">
      <c r="A25" s="209">
        <v>18</v>
      </c>
      <c r="B25" s="77" t="s">
        <v>301</v>
      </c>
      <c r="C25" s="288">
        <v>99723</v>
      </c>
      <c r="D25" s="288">
        <v>87480.12</v>
      </c>
      <c r="E25" s="288">
        <v>99723</v>
      </c>
      <c r="F25" s="288">
        <v>87480.12</v>
      </c>
    </row>
    <row r="26" spans="1:7" s="12" customFormat="1" ht="27.75" customHeight="1">
      <c r="A26" s="620"/>
      <c r="B26" s="621" t="s">
        <v>260</v>
      </c>
      <c r="C26" s="622">
        <f>SUM(C8:C25)</f>
        <v>1410731</v>
      </c>
      <c r="D26" s="622">
        <f>SUM(D8:D25)</f>
        <v>1194633.17</v>
      </c>
      <c r="E26" s="622">
        <f>SUM(E8:E25)</f>
        <v>1399088.77</v>
      </c>
      <c r="F26" s="622">
        <f>SUM(F8:F25)</f>
        <v>1191943.77</v>
      </c>
      <c r="G26" s="279"/>
    </row>
    <row r="28" spans="1:7" ht="11.25">
      <c r="A28" s="121"/>
      <c r="B28" s="121"/>
      <c r="C28" s="121"/>
      <c r="D28" s="121"/>
      <c r="E28" s="121"/>
      <c r="F28" s="121"/>
      <c r="G28" s="385"/>
    </row>
    <row r="29" spans="1:7" ht="11.25">
      <c r="A29" s="121"/>
      <c r="B29" s="121"/>
      <c r="C29" s="121"/>
      <c r="D29" s="121"/>
      <c r="E29" s="121"/>
      <c r="F29" s="121"/>
      <c r="G29" s="385"/>
    </row>
    <row r="30" spans="1:7" ht="11.25">
      <c r="A30" s="121"/>
      <c r="B30" s="121"/>
      <c r="C30" s="121"/>
      <c r="D30" s="121"/>
      <c r="E30" s="121"/>
      <c r="F30" s="121"/>
      <c r="G30" s="385"/>
    </row>
    <row r="31" spans="1:7" s="177" customFormat="1" ht="11.25">
      <c r="A31" s="121"/>
      <c r="B31" s="121"/>
      <c r="C31" s="289"/>
      <c r="D31" s="289"/>
      <c r="E31" s="289"/>
      <c r="F31" s="289"/>
      <c r="G31" s="385"/>
    </row>
    <row r="32" spans="1:7" ht="11.25">
      <c r="A32" s="121"/>
      <c r="B32" s="121"/>
      <c r="C32" s="289"/>
      <c r="D32" s="289"/>
      <c r="E32" s="289"/>
      <c r="F32" s="289"/>
      <c r="G32" s="385"/>
    </row>
    <row r="33" spans="1:7" ht="12" customHeight="1">
      <c r="A33" s="121"/>
      <c r="B33" s="121"/>
      <c r="C33" s="289"/>
      <c r="D33" s="289"/>
      <c r="E33" s="289"/>
      <c r="F33" s="289"/>
      <c r="G33" s="385"/>
    </row>
    <row r="34" spans="1:7" ht="12" customHeight="1">
      <c r="A34" s="121"/>
      <c r="B34" s="121"/>
      <c r="C34" s="121"/>
      <c r="D34" s="121"/>
      <c r="E34" s="121"/>
      <c r="F34" s="121"/>
      <c r="G34" s="385"/>
    </row>
    <row r="35" spans="1:7" ht="12" customHeight="1">
      <c r="A35" s="121"/>
      <c r="B35" s="121"/>
      <c r="C35" s="121"/>
      <c r="D35" s="121"/>
      <c r="E35" s="121"/>
      <c r="F35" s="121"/>
      <c r="G35" s="385"/>
    </row>
    <row r="36" spans="1:7" ht="12" customHeight="1">
      <c r="A36" s="121"/>
      <c r="B36" s="121"/>
      <c r="C36" s="121"/>
      <c r="D36" s="121"/>
      <c r="E36" s="121"/>
      <c r="F36" s="121"/>
      <c r="G36" s="385"/>
    </row>
    <row r="37" spans="1:7" ht="12" customHeight="1">
      <c r="A37" s="121"/>
      <c r="B37" s="121"/>
      <c r="C37" s="121"/>
      <c r="D37" s="121"/>
      <c r="E37" s="121"/>
      <c r="F37" s="121"/>
      <c r="G37" s="385"/>
    </row>
    <row r="38" spans="1:7" ht="12" customHeight="1">
      <c r="A38" s="121"/>
      <c r="B38" s="121"/>
      <c r="C38" s="121"/>
      <c r="D38" s="121"/>
      <c r="E38" s="121"/>
      <c r="F38" s="121"/>
      <c r="G38" s="385"/>
    </row>
    <row r="39" spans="1:7" ht="12" customHeight="1">
      <c r="A39" s="121"/>
      <c r="B39" s="121"/>
      <c r="C39" s="121"/>
      <c r="D39" s="121"/>
      <c r="E39" s="121"/>
      <c r="F39" s="121"/>
      <c r="G39" s="385"/>
    </row>
    <row r="40" spans="1:7" ht="12" customHeight="1">
      <c r="A40" s="121"/>
      <c r="B40" s="121"/>
      <c r="C40" s="121"/>
      <c r="D40" s="121"/>
      <c r="E40" s="121"/>
      <c r="F40" s="121"/>
      <c r="G40" s="385"/>
    </row>
    <row r="41" spans="1:7" ht="11.25">
      <c r="A41" s="121"/>
      <c r="B41" s="121"/>
      <c r="C41" s="121"/>
      <c r="D41" s="121"/>
      <c r="E41" s="121"/>
      <c r="F41" s="121"/>
      <c r="G41" s="385"/>
    </row>
    <row r="42" spans="1:7" ht="11.25">
      <c r="A42" s="121"/>
      <c r="B42" s="121"/>
      <c r="C42" s="121"/>
      <c r="D42" s="121"/>
      <c r="E42" s="121"/>
      <c r="F42" s="121"/>
      <c r="G42" s="385"/>
    </row>
    <row r="43" spans="1:7" ht="11.25">
      <c r="A43" s="121"/>
      <c r="B43" s="121"/>
      <c r="C43" s="121"/>
      <c r="D43" s="121"/>
      <c r="E43" s="121"/>
      <c r="F43" s="121"/>
      <c r="G43" s="385"/>
    </row>
    <row r="44" spans="1:7" ht="11.25">
      <c r="A44" s="121"/>
      <c r="B44" s="121"/>
      <c r="C44" s="121"/>
      <c r="D44" s="121"/>
      <c r="E44" s="121"/>
      <c r="F44" s="121"/>
      <c r="G44" s="385"/>
    </row>
    <row r="45" spans="1:7" ht="11.25">
      <c r="A45" s="121"/>
      <c r="B45" s="121"/>
      <c r="C45" s="121"/>
      <c r="D45" s="121"/>
      <c r="E45" s="121"/>
      <c r="F45" s="121"/>
      <c r="G45" s="385"/>
    </row>
    <row r="46" spans="1:7" ht="11.25">
      <c r="A46" s="121"/>
      <c r="B46" s="121"/>
      <c r="C46" s="121"/>
      <c r="D46" s="121"/>
      <c r="E46" s="121"/>
      <c r="F46" s="121"/>
      <c r="G46" s="385"/>
    </row>
    <row r="47" spans="1:7" ht="11.25">
      <c r="A47" s="121"/>
      <c r="B47" s="121"/>
      <c r="C47" s="121"/>
      <c r="D47" s="121"/>
      <c r="E47" s="121"/>
      <c r="F47" s="121"/>
      <c r="G47" s="385"/>
    </row>
    <row r="48" spans="1:7" ht="11.25">
      <c r="A48" s="121"/>
      <c r="B48" s="121"/>
      <c r="C48" s="121"/>
      <c r="D48" s="121"/>
      <c r="E48" s="121"/>
      <c r="F48" s="121"/>
      <c r="G48" s="385"/>
    </row>
    <row r="49" spans="1:7" ht="11.25">
      <c r="A49" s="121"/>
      <c r="B49" s="121"/>
      <c r="C49" s="121"/>
      <c r="D49" s="121"/>
      <c r="E49" s="121"/>
      <c r="F49" s="121"/>
      <c r="G49" s="385"/>
    </row>
    <row r="50" spans="1:7" ht="11.25">
      <c r="A50" s="121"/>
      <c r="B50" s="121"/>
      <c r="C50" s="121"/>
      <c r="D50" s="121"/>
      <c r="E50" s="121"/>
      <c r="F50" s="121"/>
      <c r="G50" s="385"/>
    </row>
    <row r="51" spans="1:7" ht="11.25">
      <c r="A51" s="121"/>
      <c r="B51" s="121"/>
      <c r="C51" s="121"/>
      <c r="D51" s="121"/>
      <c r="E51" s="121"/>
      <c r="F51" s="121"/>
      <c r="G51" s="385"/>
    </row>
    <row r="52" spans="4:5" ht="10.5">
      <c r="D52" s="55"/>
      <c r="E52" s="76"/>
    </row>
    <row r="53" spans="4:5" ht="10.5">
      <c r="D53" s="55"/>
      <c r="E53" s="76"/>
    </row>
    <row r="54" ht="10.5">
      <c r="E54" s="76"/>
    </row>
    <row r="55" ht="10.5">
      <c r="E55" s="76"/>
    </row>
    <row r="56" ht="10.5">
      <c r="E56" s="76"/>
    </row>
    <row r="57" ht="10.5">
      <c r="E57" s="76"/>
    </row>
    <row r="58" ht="10.5">
      <c r="E58" s="76"/>
    </row>
    <row r="59" ht="10.5">
      <c r="E59" s="76"/>
    </row>
  </sheetData>
  <sheetProtection/>
  <printOptions/>
  <pageMargins left="0.7874015748031497" right="0.7874015748031497" top="0.7874015748031497" bottom="1.0236220472440944" header="0.5118110236220472" footer="0.7874015748031497"/>
  <pageSetup firstPageNumber="164" useFirstPageNumber="1"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N83"/>
  <sheetViews>
    <sheetView tabSelected="1" zoomScalePageLayoutView="0" workbookViewId="0" topLeftCell="A1">
      <selection activeCell="A23" sqref="A23:G24"/>
    </sheetView>
  </sheetViews>
  <sheetFormatPr defaultColWidth="9.140625" defaultRowHeight="12.75"/>
  <cols>
    <col min="1" max="1" width="3.00390625" style="341" customWidth="1"/>
    <col min="2" max="2" width="6.00390625" style="341" customWidth="1"/>
    <col min="3" max="3" width="7.8515625" style="341" customWidth="1"/>
    <col min="4" max="4" width="32.7109375" style="341" customWidth="1"/>
    <col min="5" max="5" width="14.7109375" style="341" customWidth="1"/>
    <col min="6" max="6" width="15.421875" style="341" customWidth="1"/>
    <col min="7" max="7" width="7.421875" style="341" customWidth="1"/>
    <col min="8" max="8" width="9.140625" style="341" customWidth="1"/>
    <col min="9" max="9" width="23.421875" style="343" customWidth="1"/>
    <col min="10" max="10" width="17.28125" style="343" customWidth="1"/>
    <col min="11" max="11" width="16.140625" style="341" customWidth="1"/>
    <col min="12" max="16384" width="9.140625" style="341" customWidth="1"/>
  </cols>
  <sheetData>
    <row r="1" spans="1:10" s="339" customFormat="1" ht="15">
      <c r="A1" s="338" t="s">
        <v>446</v>
      </c>
      <c r="I1" s="340"/>
      <c r="J1" s="340"/>
    </row>
    <row r="2" ht="18">
      <c r="F2" s="342" t="s">
        <v>482</v>
      </c>
    </row>
    <row r="3" ht="15">
      <c r="F3" s="341" t="s">
        <v>447</v>
      </c>
    </row>
    <row r="4" spans="1:10" s="344" customFormat="1" ht="36.75" customHeight="1">
      <c r="A4" s="634" t="s">
        <v>111</v>
      </c>
      <c r="B4" s="634" t="s">
        <v>1</v>
      </c>
      <c r="C4" s="634" t="s">
        <v>158</v>
      </c>
      <c r="D4" s="634" t="s">
        <v>448</v>
      </c>
      <c r="E4" s="634" t="s">
        <v>4</v>
      </c>
      <c r="F4" s="634" t="s">
        <v>5</v>
      </c>
      <c r="G4" s="634" t="s">
        <v>160</v>
      </c>
      <c r="I4" s="345"/>
      <c r="J4" s="345"/>
    </row>
    <row r="5" spans="1:10" s="347" customFormat="1" ht="15" customHeight="1">
      <c r="A5" s="346">
        <v>1</v>
      </c>
      <c r="B5" s="346">
        <v>2</v>
      </c>
      <c r="C5" s="346">
        <v>3</v>
      </c>
      <c r="D5" s="346">
        <v>4</v>
      </c>
      <c r="E5" s="346">
        <v>5</v>
      </c>
      <c r="F5" s="346">
        <v>6</v>
      </c>
      <c r="G5" s="346">
        <v>7</v>
      </c>
      <c r="I5" s="348"/>
      <c r="J5" s="348"/>
    </row>
    <row r="6" spans="1:10" s="349" customFormat="1" ht="25.5" customHeight="1">
      <c r="A6" s="632" t="s">
        <v>449</v>
      </c>
      <c r="B6" s="633"/>
      <c r="C6" s="633"/>
      <c r="D6" s="633"/>
      <c r="E6" s="536">
        <f>SUM(E7,E9,E16)</f>
        <v>7527384</v>
      </c>
      <c r="F6" s="536">
        <f>SUM(F7,F9,F16)</f>
        <v>7527232.15</v>
      </c>
      <c r="G6" s="532">
        <f>F6/E6*100</f>
        <v>99.9979826989031</v>
      </c>
      <c r="I6" s="350"/>
      <c r="J6" s="350"/>
    </row>
    <row r="7" spans="1:10" s="352" customFormat="1" ht="25.5" customHeight="1">
      <c r="A7" s="351" t="s">
        <v>114</v>
      </c>
      <c r="B7" s="633" t="s">
        <v>450</v>
      </c>
      <c r="C7" s="633"/>
      <c r="D7" s="633"/>
      <c r="E7" s="536">
        <f>SUM(E8)</f>
        <v>1100000</v>
      </c>
      <c r="F7" s="536">
        <f>SUM(F8)</f>
        <v>1099906</v>
      </c>
      <c r="G7" s="627">
        <f>F7/E7*100</f>
        <v>99.99145454545454</v>
      </c>
      <c r="I7" s="353"/>
      <c r="J7" s="353"/>
    </row>
    <row r="8" spans="1:10" s="358" customFormat="1" ht="25.5" customHeight="1">
      <c r="A8" s="354">
        <v>1</v>
      </c>
      <c r="B8" s="354">
        <v>700</v>
      </c>
      <c r="C8" s="354">
        <v>70001</v>
      </c>
      <c r="D8" s="355" t="s">
        <v>451</v>
      </c>
      <c r="E8" s="356">
        <v>1100000</v>
      </c>
      <c r="F8" s="356">
        <v>1099906</v>
      </c>
      <c r="G8" s="357">
        <f>F8/E8*100</f>
        <v>99.99145454545454</v>
      </c>
      <c r="I8" s="359"/>
      <c r="J8" s="359"/>
    </row>
    <row r="9" spans="1:10" s="349" customFormat="1" ht="24.75" customHeight="1">
      <c r="A9" s="360" t="s">
        <v>147</v>
      </c>
      <c r="B9" s="632" t="s">
        <v>452</v>
      </c>
      <c r="C9" s="633"/>
      <c r="D9" s="633"/>
      <c r="E9" s="536">
        <f>SUM(E10:E15)</f>
        <v>6411184</v>
      </c>
      <c r="F9" s="536">
        <f>SUM(F10:F15)</f>
        <v>6411126.15</v>
      </c>
      <c r="G9" s="532">
        <f>F9/E9*100</f>
        <v>99.99909767057068</v>
      </c>
      <c r="I9" s="350"/>
      <c r="J9" s="350"/>
    </row>
    <row r="10" spans="1:10" s="344" customFormat="1" ht="27.75" customHeight="1">
      <c r="A10" s="361">
        <v>1</v>
      </c>
      <c r="B10" s="362" t="s">
        <v>7</v>
      </c>
      <c r="C10" s="362" t="s">
        <v>161</v>
      </c>
      <c r="D10" s="363" t="s">
        <v>453</v>
      </c>
      <c r="E10" s="364">
        <v>1570</v>
      </c>
      <c r="F10" s="364">
        <v>1562.71</v>
      </c>
      <c r="G10" s="357">
        <f>F10/E10*100</f>
        <v>99.53566878980892</v>
      </c>
      <c r="I10" s="345"/>
      <c r="J10" s="345"/>
    </row>
    <row r="11" spans="1:10" s="344" customFormat="1" ht="30">
      <c r="A11" s="365">
        <v>2</v>
      </c>
      <c r="B11" s="365">
        <v>801</v>
      </c>
      <c r="C11" s="431">
        <v>80104</v>
      </c>
      <c r="D11" s="432" t="s">
        <v>454</v>
      </c>
      <c r="E11" s="367">
        <v>1019458</v>
      </c>
      <c r="F11" s="367">
        <v>1019457.6</v>
      </c>
      <c r="G11" s="357">
        <f aca="true" t="shared" si="0" ref="G11:G53">F11/E11*100</f>
        <v>99.9999607634645</v>
      </c>
      <c r="I11" s="345"/>
      <c r="J11" s="345"/>
    </row>
    <row r="12" spans="1:10" s="344" customFormat="1" ht="21" customHeight="1">
      <c r="A12" s="365">
        <v>3</v>
      </c>
      <c r="B12" s="365">
        <v>921</v>
      </c>
      <c r="C12" s="431">
        <v>92114</v>
      </c>
      <c r="D12" s="432" t="s">
        <v>455</v>
      </c>
      <c r="E12" s="367">
        <v>2548406</v>
      </c>
      <c r="F12" s="367">
        <v>2548406</v>
      </c>
      <c r="G12" s="357">
        <f t="shared" si="0"/>
        <v>100</v>
      </c>
      <c r="I12" s="345"/>
      <c r="J12" s="345"/>
    </row>
    <row r="13" spans="1:10" s="344" customFormat="1" ht="20.25" customHeight="1">
      <c r="A13" s="365">
        <v>4</v>
      </c>
      <c r="B13" s="365">
        <v>921</v>
      </c>
      <c r="C13" s="431">
        <v>92116</v>
      </c>
      <c r="D13" s="432" t="s">
        <v>456</v>
      </c>
      <c r="E13" s="367">
        <v>2165404</v>
      </c>
      <c r="F13" s="367">
        <v>2165404</v>
      </c>
      <c r="G13" s="357">
        <f t="shared" si="0"/>
        <v>100</v>
      </c>
      <c r="I13" s="345"/>
      <c r="J13" s="345"/>
    </row>
    <row r="14" spans="1:10" s="344" customFormat="1" ht="24" customHeight="1">
      <c r="A14" s="365">
        <v>5</v>
      </c>
      <c r="B14" s="365">
        <v>921</v>
      </c>
      <c r="C14" s="431">
        <v>92118</v>
      </c>
      <c r="D14" s="432" t="s">
        <v>457</v>
      </c>
      <c r="E14" s="367">
        <v>626346</v>
      </c>
      <c r="F14" s="367">
        <v>626346</v>
      </c>
      <c r="G14" s="357">
        <f t="shared" si="0"/>
        <v>100</v>
      </c>
      <c r="I14" s="345"/>
      <c r="J14" s="345"/>
    </row>
    <row r="15" spans="1:10" s="344" customFormat="1" ht="30">
      <c r="A15" s="368">
        <v>6</v>
      </c>
      <c r="B15" s="368">
        <v>851</v>
      </c>
      <c r="C15" s="368">
        <v>85154</v>
      </c>
      <c r="D15" s="369" t="s">
        <v>458</v>
      </c>
      <c r="E15" s="370">
        <v>50000</v>
      </c>
      <c r="F15" s="370">
        <v>49949.84</v>
      </c>
      <c r="G15" s="357">
        <f t="shared" si="0"/>
        <v>99.89967999999999</v>
      </c>
      <c r="I15" s="345"/>
      <c r="J15" s="345"/>
    </row>
    <row r="16" spans="1:10" s="371" customFormat="1" ht="23.25" customHeight="1">
      <c r="A16" s="628" t="s">
        <v>154</v>
      </c>
      <c r="B16" s="629" t="s">
        <v>459</v>
      </c>
      <c r="C16" s="630"/>
      <c r="D16" s="630"/>
      <c r="E16" s="631">
        <f>SUM(E17:E17)</f>
        <v>16200</v>
      </c>
      <c r="F16" s="631">
        <f>SUM(F17:F17)</f>
        <v>16200</v>
      </c>
      <c r="G16" s="532">
        <f t="shared" si="0"/>
        <v>100</v>
      </c>
      <c r="I16" s="372"/>
      <c r="J16" s="372"/>
    </row>
    <row r="17" spans="1:10" s="371" customFormat="1" ht="24" customHeight="1">
      <c r="A17" s="373">
        <v>1</v>
      </c>
      <c r="B17" s="373">
        <v>754</v>
      </c>
      <c r="C17" s="373">
        <v>75404</v>
      </c>
      <c r="D17" s="374" t="s">
        <v>306</v>
      </c>
      <c r="E17" s="375">
        <v>16200</v>
      </c>
      <c r="F17" s="375">
        <v>16200</v>
      </c>
      <c r="G17" s="357">
        <f t="shared" si="0"/>
        <v>100</v>
      </c>
      <c r="I17" s="372"/>
      <c r="J17" s="372"/>
    </row>
    <row r="18" spans="1:10" s="349" customFormat="1" ht="28.5" customHeight="1">
      <c r="A18" s="632" t="s">
        <v>460</v>
      </c>
      <c r="B18" s="633"/>
      <c r="C18" s="633"/>
      <c r="D18" s="633"/>
      <c r="E18" s="536">
        <f>SUM(E19,E38)</f>
        <v>13655174.120000001</v>
      </c>
      <c r="F18" s="536">
        <f>SUM(F19,F38)</f>
        <v>13430524.420000002</v>
      </c>
      <c r="G18" s="627">
        <f t="shared" si="0"/>
        <v>98.35483826111769</v>
      </c>
      <c r="I18" s="350"/>
      <c r="J18" s="350"/>
    </row>
    <row r="19" spans="1:10" s="349" customFormat="1" ht="21" customHeight="1">
      <c r="A19" s="635" t="s">
        <v>114</v>
      </c>
      <c r="B19" s="632" t="s">
        <v>452</v>
      </c>
      <c r="C19" s="633"/>
      <c r="D19" s="633"/>
      <c r="E19" s="536">
        <f>SUM(E20:E37)</f>
        <v>9402911</v>
      </c>
      <c r="F19" s="536">
        <f>SUM(F20:F37)</f>
        <v>9292380.040000001</v>
      </c>
      <c r="G19" s="627">
        <f t="shared" si="0"/>
        <v>98.82450275239233</v>
      </c>
      <c r="I19" s="350"/>
      <c r="J19" s="350"/>
    </row>
    <row r="20" spans="1:30" s="363" customFormat="1" ht="54" customHeight="1">
      <c r="A20" s="361">
        <v>1</v>
      </c>
      <c r="B20" s="361">
        <v>801</v>
      </c>
      <c r="C20" s="361">
        <v>80101</v>
      </c>
      <c r="D20" s="363" t="s">
        <v>461</v>
      </c>
      <c r="E20" s="376">
        <v>615781</v>
      </c>
      <c r="F20" s="376">
        <v>597971.91</v>
      </c>
      <c r="G20" s="357">
        <f t="shared" si="0"/>
        <v>97.10788575808607</v>
      </c>
      <c r="H20" s="377"/>
      <c r="I20" s="378"/>
      <c r="J20" s="378"/>
      <c r="K20" s="378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</row>
    <row r="21" spans="1:30" s="366" customFormat="1" ht="71.25" customHeight="1">
      <c r="A21" s="365">
        <v>2</v>
      </c>
      <c r="B21" s="365">
        <v>801</v>
      </c>
      <c r="C21" s="365">
        <v>80101</v>
      </c>
      <c r="D21" s="366" t="s">
        <v>462</v>
      </c>
      <c r="E21" s="379">
        <v>1112806</v>
      </c>
      <c r="F21" s="379">
        <v>1090914.48</v>
      </c>
      <c r="G21" s="357">
        <f t="shared" si="0"/>
        <v>98.0327640217612</v>
      </c>
      <c r="H21" s="377"/>
      <c r="I21" s="378"/>
      <c r="J21" s="378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</row>
    <row r="22" spans="1:30" s="366" customFormat="1" ht="31.5" customHeight="1">
      <c r="A22" s="365">
        <v>3</v>
      </c>
      <c r="B22" s="365">
        <v>801</v>
      </c>
      <c r="C22" s="365">
        <v>80101</v>
      </c>
      <c r="D22" s="366" t="s">
        <v>463</v>
      </c>
      <c r="E22" s="379">
        <v>488413</v>
      </c>
      <c r="F22" s="379">
        <v>471867.4</v>
      </c>
      <c r="G22" s="357">
        <f t="shared" si="0"/>
        <v>96.61237518247877</v>
      </c>
      <c r="H22" s="377"/>
      <c r="I22" s="378"/>
      <c r="J22" s="378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</row>
    <row r="23" spans="1:30" s="366" customFormat="1" ht="48.75" customHeight="1">
      <c r="A23" s="365">
        <v>4</v>
      </c>
      <c r="B23" s="365">
        <v>801</v>
      </c>
      <c r="C23" s="365">
        <v>80103</v>
      </c>
      <c r="D23" s="366" t="s">
        <v>461</v>
      </c>
      <c r="E23" s="379">
        <v>32257</v>
      </c>
      <c r="F23" s="379">
        <v>31449.87</v>
      </c>
      <c r="G23" s="357">
        <f t="shared" si="0"/>
        <v>97.49781442787612</v>
      </c>
      <c r="H23" s="377"/>
      <c r="I23" s="378"/>
      <c r="J23" s="378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</row>
    <row r="24" spans="1:30" s="366" customFormat="1" ht="67.5" customHeight="1">
      <c r="A24" s="365">
        <v>5</v>
      </c>
      <c r="B24" s="365">
        <v>801</v>
      </c>
      <c r="C24" s="365">
        <v>80103</v>
      </c>
      <c r="D24" s="366" t="s">
        <v>462</v>
      </c>
      <c r="E24" s="379">
        <v>92998</v>
      </c>
      <c r="F24" s="379">
        <v>89842.08</v>
      </c>
      <c r="G24" s="357">
        <f t="shared" si="0"/>
        <v>96.60646465515387</v>
      </c>
      <c r="H24" s="377"/>
      <c r="I24" s="378"/>
      <c r="J24" s="378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</row>
    <row r="25" spans="1:30" s="366" customFormat="1" ht="31.5" customHeight="1">
      <c r="A25" s="365">
        <v>6</v>
      </c>
      <c r="B25" s="365">
        <v>801</v>
      </c>
      <c r="C25" s="365">
        <v>80104</v>
      </c>
      <c r="D25" s="366" t="s">
        <v>464</v>
      </c>
      <c r="E25" s="379">
        <v>774437</v>
      </c>
      <c r="F25" s="379">
        <v>771001.14</v>
      </c>
      <c r="G25" s="357">
        <f t="shared" si="0"/>
        <v>99.55634092895872</v>
      </c>
      <c r="H25" s="377"/>
      <c r="I25" s="378"/>
      <c r="J25" s="378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</row>
    <row r="26" spans="1:30" s="366" customFormat="1" ht="51.75" customHeight="1">
      <c r="A26" s="365">
        <v>7</v>
      </c>
      <c r="B26" s="365">
        <v>801</v>
      </c>
      <c r="C26" s="365">
        <v>80104</v>
      </c>
      <c r="D26" s="366" t="s">
        <v>465</v>
      </c>
      <c r="E26" s="379">
        <v>499100</v>
      </c>
      <c r="F26" s="379">
        <v>485284.66</v>
      </c>
      <c r="G26" s="357">
        <f t="shared" si="0"/>
        <v>97.2319495091164</v>
      </c>
      <c r="H26" s="377"/>
      <c r="I26" s="378"/>
      <c r="J26" s="378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</row>
    <row r="27" spans="1:118" s="366" customFormat="1" ht="31.5" customHeight="1">
      <c r="A27" s="365">
        <v>8</v>
      </c>
      <c r="B27" s="365">
        <v>801</v>
      </c>
      <c r="C27" s="365">
        <v>80104</v>
      </c>
      <c r="D27" s="366" t="s">
        <v>466</v>
      </c>
      <c r="E27" s="379">
        <v>1300408</v>
      </c>
      <c r="F27" s="379">
        <v>1300381.83</v>
      </c>
      <c r="G27" s="357">
        <f t="shared" si="0"/>
        <v>99.99798755467515</v>
      </c>
      <c r="H27" s="377"/>
      <c r="I27" s="378"/>
      <c r="J27" s="378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69"/>
      <c r="DM27" s="369"/>
      <c r="DN27" s="369"/>
    </row>
    <row r="28" spans="1:118" s="366" customFormat="1" ht="31.5" customHeight="1">
      <c r="A28" s="365">
        <v>9</v>
      </c>
      <c r="B28" s="365">
        <v>801</v>
      </c>
      <c r="C28" s="365">
        <v>80104</v>
      </c>
      <c r="D28" s="366" t="s">
        <v>467</v>
      </c>
      <c r="E28" s="379">
        <v>534258</v>
      </c>
      <c r="F28" s="379">
        <v>534248.21</v>
      </c>
      <c r="G28" s="357">
        <f t="shared" si="0"/>
        <v>99.9981675520067</v>
      </c>
      <c r="H28" s="377"/>
      <c r="I28" s="378"/>
      <c r="J28" s="378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7"/>
      <c r="DJ28" s="377"/>
      <c r="DK28" s="377"/>
      <c r="DL28" s="377"/>
      <c r="DM28" s="377"/>
      <c r="DN28" s="377"/>
    </row>
    <row r="29" spans="1:118" s="366" customFormat="1" ht="31.5" customHeight="1">
      <c r="A29" s="365">
        <v>10</v>
      </c>
      <c r="B29" s="365">
        <v>801</v>
      </c>
      <c r="C29" s="365">
        <v>80104</v>
      </c>
      <c r="D29" s="366" t="s">
        <v>468</v>
      </c>
      <c r="E29" s="379">
        <v>744911</v>
      </c>
      <c r="F29" s="379">
        <v>733888.39</v>
      </c>
      <c r="G29" s="357">
        <f t="shared" si="0"/>
        <v>98.5202782614299</v>
      </c>
      <c r="H29" s="377"/>
      <c r="I29" s="378"/>
      <c r="J29" s="378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  <c r="DN29" s="377"/>
    </row>
    <row r="30" spans="1:118" s="366" customFormat="1" ht="31.5" customHeight="1">
      <c r="A30" s="365">
        <v>11</v>
      </c>
      <c r="B30" s="365">
        <v>801</v>
      </c>
      <c r="C30" s="365">
        <v>80104</v>
      </c>
      <c r="D30" s="366" t="s">
        <v>469</v>
      </c>
      <c r="E30" s="379">
        <v>275875</v>
      </c>
      <c r="F30" s="379">
        <v>275868.44</v>
      </c>
      <c r="G30" s="357">
        <f t="shared" si="0"/>
        <v>99.99762211146353</v>
      </c>
      <c r="H30" s="377"/>
      <c r="I30" s="378"/>
      <c r="J30" s="378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7"/>
      <c r="AW30" s="377"/>
      <c r="AX30" s="377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  <c r="DN30" s="377"/>
    </row>
    <row r="31" spans="1:118" s="366" customFormat="1" ht="31.5" customHeight="1">
      <c r="A31" s="365">
        <v>12</v>
      </c>
      <c r="B31" s="365">
        <v>801</v>
      </c>
      <c r="C31" s="365">
        <v>80104</v>
      </c>
      <c r="D31" s="366" t="s">
        <v>470</v>
      </c>
      <c r="E31" s="379">
        <v>539626</v>
      </c>
      <c r="F31" s="379">
        <v>539616.65</v>
      </c>
      <c r="G31" s="357">
        <f t="shared" si="0"/>
        <v>99.99826731847612</v>
      </c>
      <c r="H31" s="377"/>
      <c r="I31" s="378"/>
      <c r="J31" s="378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  <c r="DN31" s="377"/>
    </row>
    <row r="32" spans="1:118" s="366" customFormat="1" ht="31.5" customHeight="1">
      <c r="A32" s="365">
        <v>13</v>
      </c>
      <c r="B32" s="365">
        <v>801</v>
      </c>
      <c r="C32" s="365">
        <v>80104</v>
      </c>
      <c r="D32" s="366" t="s">
        <v>471</v>
      </c>
      <c r="E32" s="379">
        <v>333436</v>
      </c>
      <c r="F32" s="379">
        <v>333429.93</v>
      </c>
      <c r="G32" s="357">
        <f t="shared" si="0"/>
        <v>99.9981795606953</v>
      </c>
      <c r="H32" s="377"/>
      <c r="I32" s="378"/>
      <c r="J32" s="378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7"/>
      <c r="DN32" s="377"/>
    </row>
    <row r="33" spans="1:118" s="366" customFormat="1" ht="31.5" customHeight="1">
      <c r="A33" s="365">
        <v>14</v>
      </c>
      <c r="B33" s="365">
        <v>801</v>
      </c>
      <c r="C33" s="365">
        <v>80104</v>
      </c>
      <c r="D33" s="366" t="s">
        <v>472</v>
      </c>
      <c r="E33" s="379">
        <v>530329</v>
      </c>
      <c r="F33" s="379">
        <v>530287.41</v>
      </c>
      <c r="G33" s="357">
        <f t="shared" si="0"/>
        <v>99.99215769833444</v>
      </c>
      <c r="H33" s="377"/>
      <c r="I33" s="378"/>
      <c r="J33" s="378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  <c r="AR33" s="377"/>
      <c r="AS33" s="377"/>
      <c r="AT33" s="377"/>
      <c r="AU33" s="377"/>
      <c r="AV33" s="377"/>
      <c r="AW33" s="377"/>
      <c r="AX33" s="377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  <c r="DN33" s="377"/>
    </row>
    <row r="34" spans="1:118" s="366" customFormat="1" ht="31.5" customHeight="1">
      <c r="A34" s="365">
        <v>15</v>
      </c>
      <c r="B34" s="365">
        <v>801</v>
      </c>
      <c r="C34" s="365">
        <v>80106</v>
      </c>
      <c r="D34" s="366" t="s">
        <v>473</v>
      </c>
      <c r="E34" s="379">
        <v>53903</v>
      </c>
      <c r="F34" s="379">
        <v>50990.51</v>
      </c>
      <c r="G34" s="357">
        <f t="shared" si="0"/>
        <v>94.5967942415079</v>
      </c>
      <c r="H34" s="377"/>
      <c r="I34" s="378"/>
      <c r="J34" s="378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/>
      <c r="BJ34" s="377"/>
      <c r="BK34" s="377"/>
      <c r="BL34" s="377"/>
      <c r="BM34" s="377"/>
      <c r="BN34" s="377"/>
      <c r="BO34" s="377"/>
      <c r="BP34" s="377"/>
      <c r="BQ34" s="377"/>
      <c r="BR34" s="377"/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  <c r="DM34" s="377"/>
      <c r="DN34" s="377"/>
    </row>
    <row r="35" spans="1:118" s="366" customFormat="1" ht="31.5" customHeight="1">
      <c r="A35" s="365">
        <v>16</v>
      </c>
      <c r="B35" s="365">
        <v>801</v>
      </c>
      <c r="C35" s="365">
        <v>80110</v>
      </c>
      <c r="D35" s="366" t="s">
        <v>474</v>
      </c>
      <c r="E35" s="379">
        <v>237540</v>
      </c>
      <c r="F35" s="379">
        <v>235826.03</v>
      </c>
      <c r="G35" s="357">
        <f t="shared" si="0"/>
        <v>99.27844994527237</v>
      </c>
      <c r="H35" s="377"/>
      <c r="I35" s="378"/>
      <c r="J35" s="378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7"/>
      <c r="DE35" s="377"/>
      <c r="DF35" s="377"/>
      <c r="DG35" s="377"/>
      <c r="DH35" s="377"/>
      <c r="DI35" s="377"/>
      <c r="DJ35" s="377"/>
      <c r="DK35" s="377"/>
      <c r="DL35" s="377"/>
      <c r="DM35" s="377"/>
      <c r="DN35" s="377"/>
    </row>
    <row r="36" spans="1:118" s="366" customFormat="1" ht="31.5" customHeight="1">
      <c r="A36" s="365">
        <v>17</v>
      </c>
      <c r="B36" s="365">
        <v>801</v>
      </c>
      <c r="C36" s="365">
        <v>80110</v>
      </c>
      <c r="D36" s="366" t="s">
        <v>483</v>
      </c>
      <c r="E36" s="379">
        <v>81885</v>
      </c>
      <c r="F36" s="379">
        <v>74183.04</v>
      </c>
      <c r="G36" s="357">
        <f t="shared" si="0"/>
        <v>90.59417475728154</v>
      </c>
      <c r="H36" s="377"/>
      <c r="I36" s="636"/>
      <c r="J36" s="636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</row>
    <row r="37" spans="1:118" s="366" customFormat="1" ht="31.5" customHeight="1">
      <c r="A37" s="365">
        <v>18</v>
      </c>
      <c r="B37" s="365">
        <v>801</v>
      </c>
      <c r="C37" s="365">
        <v>80110</v>
      </c>
      <c r="D37" s="366" t="s">
        <v>475</v>
      </c>
      <c r="E37" s="379">
        <v>1154948</v>
      </c>
      <c r="F37" s="379">
        <v>1145328.06</v>
      </c>
      <c r="G37" s="357">
        <f t="shared" si="0"/>
        <v>99.1670672619027</v>
      </c>
      <c r="H37" s="377"/>
      <c r="I37" s="378"/>
      <c r="J37" s="378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377"/>
      <c r="CL37" s="377"/>
      <c r="CM37" s="377"/>
      <c r="CN37" s="377"/>
      <c r="CO37" s="377"/>
      <c r="CP37" s="377"/>
      <c r="CQ37" s="377"/>
      <c r="CR37" s="377"/>
      <c r="CS37" s="377"/>
      <c r="CT37" s="377"/>
      <c r="CU37" s="377"/>
      <c r="CV37" s="377"/>
      <c r="CW37" s="377"/>
      <c r="CX37" s="377"/>
      <c r="CY37" s="377"/>
      <c r="CZ37" s="377"/>
      <c r="DA37" s="377"/>
      <c r="DB37" s="377"/>
      <c r="DC37" s="377"/>
      <c r="DD37" s="377"/>
      <c r="DE37" s="377"/>
      <c r="DF37" s="377"/>
      <c r="DG37" s="377"/>
      <c r="DH37" s="377"/>
      <c r="DI37" s="377"/>
      <c r="DJ37" s="377"/>
      <c r="DK37" s="377"/>
      <c r="DL37" s="377"/>
      <c r="DM37" s="377"/>
      <c r="DN37" s="377"/>
    </row>
    <row r="38" spans="1:118" s="371" customFormat="1" ht="24" customHeight="1">
      <c r="A38" s="635" t="s">
        <v>147</v>
      </c>
      <c r="B38" s="629" t="s">
        <v>459</v>
      </c>
      <c r="C38" s="630"/>
      <c r="D38" s="630"/>
      <c r="E38" s="631">
        <f>SUM(E39:E52)</f>
        <v>4252263.12</v>
      </c>
      <c r="F38" s="631">
        <f>SUM(F39:F52)</f>
        <v>4138144.3800000004</v>
      </c>
      <c r="G38" s="627">
        <f t="shared" si="0"/>
        <v>97.31628225301355</v>
      </c>
      <c r="H38" s="380"/>
      <c r="I38" s="381"/>
      <c r="J38" s="381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0"/>
      <c r="AV38" s="380"/>
      <c r="AW38" s="380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</row>
    <row r="39" spans="1:10" s="371" customFormat="1" ht="33.75" customHeight="1">
      <c r="A39" s="365">
        <v>1</v>
      </c>
      <c r="B39" s="365">
        <v>630</v>
      </c>
      <c r="C39" s="365">
        <v>63003</v>
      </c>
      <c r="D39" s="366" t="s">
        <v>479</v>
      </c>
      <c r="E39" s="375">
        <v>557000</v>
      </c>
      <c r="F39" s="375">
        <v>557000</v>
      </c>
      <c r="G39" s="357">
        <f t="shared" si="0"/>
        <v>100</v>
      </c>
      <c r="I39" s="372"/>
      <c r="J39" s="372"/>
    </row>
    <row r="40" spans="1:10" s="371" customFormat="1" ht="57" customHeight="1">
      <c r="A40" s="365">
        <v>2</v>
      </c>
      <c r="B40" s="365">
        <v>750</v>
      </c>
      <c r="C40" s="365">
        <v>75075</v>
      </c>
      <c r="D40" s="366" t="s">
        <v>648</v>
      </c>
      <c r="E40" s="375">
        <v>16914</v>
      </c>
      <c r="F40" s="375">
        <v>12493.71</v>
      </c>
      <c r="G40" s="357">
        <f t="shared" si="0"/>
        <v>73.86608726498758</v>
      </c>
      <c r="I40" s="372"/>
      <c r="J40" s="372"/>
    </row>
    <row r="41" spans="1:10" s="371" customFormat="1" ht="49.5" customHeight="1">
      <c r="A41" s="365">
        <v>3</v>
      </c>
      <c r="B41" s="365">
        <v>750</v>
      </c>
      <c r="C41" s="365">
        <v>75095</v>
      </c>
      <c r="D41" s="366" t="s">
        <v>649</v>
      </c>
      <c r="E41" s="375">
        <v>16803</v>
      </c>
      <c r="F41" s="375">
        <v>15531.75</v>
      </c>
      <c r="G41" s="357">
        <f t="shared" si="0"/>
        <v>92.43438671665774</v>
      </c>
      <c r="I41" s="372"/>
      <c r="J41" s="372"/>
    </row>
    <row r="42" spans="1:10" s="371" customFormat="1" ht="39.75" customHeight="1">
      <c r="A42" s="365">
        <v>4</v>
      </c>
      <c r="B42" s="365">
        <v>801</v>
      </c>
      <c r="C42" s="365">
        <v>80101</v>
      </c>
      <c r="D42" s="366" t="s">
        <v>96</v>
      </c>
      <c r="E42" s="375">
        <v>17162.09</v>
      </c>
      <c r="F42" s="375">
        <v>16328.41</v>
      </c>
      <c r="G42" s="357">
        <f t="shared" si="0"/>
        <v>95.14231658265398</v>
      </c>
      <c r="I42" s="372"/>
      <c r="J42" s="372"/>
    </row>
    <row r="43" spans="1:10" s="371" customFormat="1" ht="35.25" customHeight="1">
      <c r="A43" s="365">
        <v>5</v>
      </c>
      <c r="B43" s="365">
        <v>801</v>
      </c>
      <c r="C43" s="365">
        <v>80110</v>
      </c>
      <c r="D43" s="366" t="s">
        <v>98</v>
      </c>
      <c r="E43" s="375">
        <v>24133.03</v>
      </c>
      <c r="F43" s="375">
        <v>15860.67</v>
      </c>
      <c r="G43" s="357">
        <f t="shared" si="0"/>
        <v>65.7218343490229</v>
      </c>
      <c r="I43" s="372"/>
      <c r="J43" s="372"/>
    </row>
    <row r="44" spans="1:10" s="371" customFormat="1" ht="29.25" customHeight="1">
      <c r="A44" s="365">
        <v>6</v>
      </c>
      <c r="B44" s="365">
        <v>851</v>
      </c>
      <c r="C44" s="365">
        <v>85154</v>
      </c>
      <c r="D44" s="366" t="s">
        <v>180</v>
      </c>
      <c r="E44" s="375">
        <v>801200</v>
      </c>
      <c r="F44" s="356">
        <v>785545.36</v>
      </c>
      <c r="G44" s="357">
        <f t="shared" si="0"/>
        <v>98.04610084872691</v>
      </c>
      <c r="I44" s="372"/>
      <c r="J44" s="372"/>
    </row>
    <row r="45" spans="1:10" s="371" customFormat="1" ht="29.25" customHeight="1">
      <c r="A45" s="365">
        <v>7</v>
      </c>
      <c r="B45" s="365">
        <v>851</v>
      </c>
      <c r="C45" s="365">
        <v>85195</v>
      </c>
      <c r="D45" s="366" t="s">
        <v>476</v>
      </c>
      <c r="E45" s="375">
        <v>105950</v>
      </c>
      <c r="F45" s="356">
        <v>100650</v>
      </c>
      <c r="G45" s="357">
        <f t="shared" si="0"/>
        <v>94.9976403964134</v>
      </c>
      <c r="I45" s="372"/>
      <c r="J45" s="372"/>
    </row>
    <row r="46" spans="1:10" s="371" customFormat="1" ht="29.25" customHeight="1">
      <c r="A46" s="365">
        <v>8</v>
      </c>
      <c r="B46" s="365">
        <v>852</v>
      </c>
      <c r="C46" s="365">
        <v>85295</v>
      </c>
      <c r="D46" s="366" t="s">
        <v>99</v>
      </c>
      <c r="E46" s="375">
        <v>267606</v>
      </c>
      <c r="F46" s="356">
        <v>235725.39</v>
      </c>
      <c r="G46" s="357">
        <f t="shared" si="0"/>
        <v>88.08673572341428</v>
      </c>
      <c r="I46" s="372"/>
      <c r="J46" s="372"/>
    </row>
    <row r="47" spans="1:10" s="371" customFormat="1" ht="33" customHeight="1">
      <c r="A47" s="365">
        <v>9</v>
      </c>
      <c r="B47" s="365">
        <v>853</v>
      </c>
      <c r="C47" s="365">
        <v>85395</v>
      </c>
      <c r="D47" s="366" t="s">
        <v>477</v>
      </c>
      <c r="E47" s="375">
        <v>166155</v>
      </c>
      <c r="F47" s="356">
        <v>158000</v>
      </c>
      <c r="G47" s="357">
        <f t="shared" si="0"/>
        <v>95.09193223195209</v>
      </c>
      <c r="I47" s="372"/>
      <c r="J47" s="372"/>
    </row>
    <row r="48" spans="1:10" s="371" customFormat="1" ht="29.25" customHeight="1">
      <c r="A48" s="365">
        <v>10</v>
      </c>
      <c r="B48" s="365">
        <v>854</v>
      </c>
      <c r="C48" s="365">
        <v>85412</v>
      </c>
      <c r="D48" s="366" t="s">
        <v>478</v>
      </c>
      <c r="E48" s="375">
        <v>55000</v>
      </c>
      <c r="F48" s="356">
        <v>55000</v>
      </c>
      <c r="G48" s="357">
        <f t="shared" si="0"/>
        <v>100</v>
      </c>
      <c r="I48" s="372"/>
      <c r="J48" s="372"/>
    </row>
    <row r="49" spans="1:10" s="371" customFormat="1" ht="29.25" customHeight="1">
      <c r="A49" s="365">
        <v>11</v>
      </c>
      <c r="B49" s="365">
        <v>900</v>
      </c>
      <c r="C49" s="365">
        <v>90013</v>
      </c>
      <c r="D49" s="366" t="s">
        <v>191</v>
      </c>
      <c r="E49" s="375">
        <v>5000</v>
      </c>
      <c r="F49" s="356">
        <v>5000</v>
      </c>
      <c r="G49" s="357">
        <f t="shared" si="0"/>
        <v>100</v>
      </c>
      <c r="I49" s="372"/>
      <c r="J49" s="372"/>
    </row>
    <row r="50" spans="1:10" s="371" customFormat="1" ht="29.25" customHeight="1">
      <c r="A50" s="365">
        <v>12</v>
      </c>
      <c r="B50" s="365">
        <v>921</v>
      </c>
      <c r="C50" s="365">
        <v>92105</v>
      </c>
      <c r="D50" s="366" t="s">
        <v>480</v>
      </c>
      <c r="E50" s="375">
        <v>78600</v>
      </c>
      <c r="F50" s="356">
        <v>73476.6</v>
      </c>
      <c r="G50" s="357">
        <f t="shared" si="0"/>
        <v>93.48167938931299</v>
      </c>
      <c r="I50" s="372"/>
      <c r="J50" s="372"/>
    </row>
    <row r="51" spans="1:10" s="371" customFormat="1" ht="25.5" customHeight="1">
      <c r="A51" s="365">
        <v>13</v>
      </c>
      <c r="B51" s="365">
        <v>921</v>
      </c>
      <c r="C51" s="365">
        <v>92120</v>
      </c>
      <c r="D51" s="366" t="s">
        <v>481</v>
      </c>
      <c r="E51" s="375">
        <v>1871240</v>
      </c>
      <c r="F51" s="356">
        <v>1838032.62</v>
      </c>
      <c r="G51" s="357">
        <f t="shared" si="0"/>
        <v>98.22538103076036</v>
      </c>
      <c r="I51" s="372"/>
      <c r="J51" s="372"/>
    </row>
    <row r="52" spans="1:10" s="371" customFormat="1" ht="29.25" customHeight="1">
      <c r="A52" s="365">
        <v>14</v>
      </c>
      <c r="B52" s="365">
        <v>926</v>
      </c>
      <c r="C52" s="365">
        <v>92605</v>
      </c>
      <c r="D52" s="366" t="s">
        <v>411</v>
      </c>
      <c r="E52" s="375">
        <v>269500</v>
      </c>
      <c r="F52" s="356">
        <v>269499.87</v>
      </c>
      <c r="G52" s="357">
        <f t="shared" si="0"/>
        <v>99.99995176252318</v>
      </c>
      <c r="I52" s="372"/>
      <c r="J52" s="372"/>
    </row>
    <row r="53" spans="1:10" s="371" customFormat="1" ht="26.25" customHeight="1">
      <c r="A53" s="626"/>
      <c r="B53" s="626"/>
      <c r="C53" s="626"/>
      <c r="D53" s="626" t="s">
        <v>109</v>
      </c>
      <c r="E53" s="536">
        <f>SUM(E18,E6)</f>
        <v>21182558.12</v>
      </c>
      <c r="F53" s="536">
        <f>SUM(F18,F6)</f>
        <v>20957756.57</v>
      </c>
      <c r="G53" s="627">
        <f t="shared" si="0"/>
        <v>98.93874220135976</v>
      </c>
      <c r="I53" s="372"/>
      <c r="J53" s="372"/>
    </row>
    <row r="54" spans="5:10" s="371" customFormat="1" ht="15">
      <c r="E54" s="372"/>
      <c r="F54" s="372"/>
      <c r="I54" s="372"/>
      <c r="J54" s="372"/>
    </row>
    <row r="55" spans="5:10" s="371" customFormat="1" ht="15">
      <c r="E55" s="372"/>
      <c r="F55" s="372"/>
      <c r="I55" s="372"/>
      <c r="J55" s="372"/>
    </row>
    <row r="56" spans="5:10" s="371" customFormat="1" ht="15">
      <c r="E56" s="372"/>
      <c r="F56" s="372"/>
      <c r="I56" s="372"/>
      <c r="J56" s="372"/>
    </row>
    <row r="57" spans="5:10" s="371" customFormat="1" ht="15">
      <c r="E57" s="372"/>
      <c r="F57" s="372"/>
      <c r="I57" s="372"/>
      <c r="J57" s="372"/>
    </row>
    <row r="58" spans="5:10" s="371" customFormat="1" ht="15">
      <c r="E58" s="372"/>
      <c r="F58" s="372"/>
      <c r="I58" s="372"/>
      <c r="J58" s="372"/>
    </row>
    <row r="59" spans="5:10" s="371" customFormat="1" ht="15">
      <c r="E59" s="372"/>
      <c r="F59" s="372"/>
      <c r="I59" s="372"/>
      <c r="J59" s="372"/>
    </row>
    <row r="60" spans="4:10" s="371" customFormat="1" ht="15">
      <c r="D60" s="372"/>
      <c r="E60" s="372"/>
      <c r="F60" s="372"/>
      <c r="I60" s="372"/>
      <c r="J60" s="372"/>
    </row>
    <row r="61" spans="4:10" s="371" customFormat="1" ht="15">
      <c r="D61" s="372"/>
      <c r="E61" s="372"/>
      <c r="F61" s="372"/>
      <c r="I61" s="372"/>
      <c r="J61" s="372"/>
    </row>
    <row r="62" spans="4:10" s="371" customFormat="1" ht="15">
      <c r="D62" s="372"/>
      <c r="E62" s="372"/>
      <c r="F62" s="372"/>
      <c r="I62" s="372"/>
      <c r="J62" s="372"/>
    </row>
    <row r="63" spans="4:10" s="371" customFormat="1" ht="15">
      <c r="D63" s="372"/>
      <c r="E63" s="372"/>
      <c r="F63" s="372"/>
      <c r="I63" s="372"/>
      <c r="J63" s="372"/>
    </row>
    <row r="64" spans="4:10" s="371" customFormat="1" ht="15">
      <c r="D64" s="372"/>
      <c r="E64" s="372"/>
      <c r="F64" s="372"/>
      <c r="I64" s="372"/>
      <c r="J64" s="372"/>
    </row>
    <row r="65" spans="4:10" s="371" customFormat="1" ht="15">
      <c r="D65" s="372"/>
      <c r="E65" s="372"/>
      <c r="F65" s="372"/>
      <c r="I65" s="372"/>
      <c r="J65" s="372"/>
    </row>
    <row r="66" spans="4:10" s="371" customFormat="1" ht="15">
      <c r="D66" s="372"/>
      <c r="E66" s="372"/>
      <c r="F66" s="372"/>
      <c r="I66" s="372"/>
      <c r="J66" s="372"/>
    </row>
    <row r="67" spans="4:10" s="371" customFormat="1" ht="15">
      <c r="D67" s="372"/>
      <c r="E67" s="372"/>
      <c r="F67" s="372"/>
      <c r="I67" s="372"/>
      <c r="J67" s="372"/>
    </row>
    <row r="68" spans="4:10" s="371" customFormat="1" ht="15">
      <c r="D68" s="372"/>
      <c r="E68" s="372"/>
      <c r="F68" s="372"/>
      <c r="I68" s="372"/>
      <c r="J68" s="372"/>
    </row>
    <row r="69" spans="5:10" s="371" customFormat="1" ht="15">
      <c r="E69" s="372"/>
      <c r="F69" s="372"/>
      <c r="I69" s="372"/>
      <c r="J69" s="372"/>
    </row>
    <row r="70" spans="5:10" s="371" customFormat="1" ht="15">
      <c r="E70" s="372"/>
      <c r="F70" s="372"/>
      <c r="I70" s="372"/>
      <c r="J70" s="372"/>
    </row>
    <row r="71" spans="5:10" s="371" customFormat="1" ht="15">
      <c r="E71" s="372"/>
      <c r="F71" s="372"/>
      <c r="I71" s="372"/>
      <c r="J71" s="372"/>
    </row>
    <row r="72" spans="5:10" s="371" customFormat="1" ht="15">
      <c r="E72" s="372"/>
      <c r="F72" s="372"/>
      <c r="I72" s="372"/>
      <c r="J72" s="372"/>
    </row>
    <row r="73" spans="9:10" s="371" customFormat="1" ht="15">
      <c r="I73" s="372"/>
      <c r="J73" s="372"/>
    </row>
    <row r="74" spans="9:10" s="371" customFormat="1" ht="15">
      <c r="I74" s="372"/>
      <c r="J74" s="372"/>
    </row>
    <row r="75" spans="9:10" s="371" customFormat="1" ht="15">
      <c r="I75" s="372"/>
      <c r="J75" s="372"/>
    </row>
    <row r="76" spans="9:10" s="371" customFormat="1" ht="15">
      <c r="I76" s="372"/>
      <c r="J76" s="372"/>
    </row>
    <row r="77" spans="9:10" s="371" customFormat="1" ht="15">
      <c r="I77" s="372"/>
      <c r="J77" s="372"/>
    </row>
    <row r="78" spans="9:10" s="371" customFormat="1" ht="15">
      <c r="I78" s="372"/>
      <c r="J78" s="372"/>
    </row>
    <row r="79" spans="9:10" s="371" customFormat="1" ht="15">
      <c r="I79" s="372"/>
      <c r="J79" s="372"/>
    </row>
    <row r="80" spans="9:10" s="371" customFormat="1" ht="15">
      <c r="I80" s="372"/>
      <c r="J80" s="372"/>
    </row>
    <row r="81" spans="9:10" s="371" customFormat="1" ht="15">
      <c r="I81" s="372"/>
      <c r="J81" s="372"/>
    </row>
    <row r="82" spans="9:10" s="371" customFormat="1" ht="15">
      <c r="I82" s="372"/>
      <c r="J82" s="372"/>
    </row>
    <row r="83" spans="9:10" s="371" customFormat="1" ht="15">
      <c r="I83" s="372"/>
      <c r="J83" s="372"/>
    </row>
  </sheetData>
  <sheetProtection/>
  <printOptions/>
  <pageMargins left="0.7480314960629921" right="0.7480314960629921" top="0.984251968503937" bottom="0.984251968503937" header="0.5118110236220472" footer="0.5118110236220472"/>
  <pageSetup firstPageNumber="165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0"/>
  <sheetViews>
    <sheetView zoomScalePageLayoutView="0" workbookViewId="0" topLeftCell="A13">
      <selection activeCell="A31" sqref="A31:H32"/>
    </sheetView>
  </sheetViews>
  <sheetFormatPr defaultColWidth="9.140625" defaultRowHeight="12.75"/>
  <cols>
    <col min="1" max="1" width="4.00390625" style="9" customWidth="1"/>
    <col min="2" max="2" width="45.421875" style="9" customWidth="1"/>
    <col min="3" max="3" width="19.00390625" style="9" customWidth="1"/>
    <col min="4" max="4" width="15.28125" style="9" customWidth="1"/>
    <col min="5" max="5" width="15.140625" style="9" customWidth="1"/>
    <col min="6" max="6" width="8.8515625" style="9" customWidth="1"/>
    <col min="7" max="7" width="15.7109375" style="162" customWidth="1"/>
    <col min="8" max="8" width="7.421875" style="9" customWidth="1"/>
    <col min="9" max="9" width="22.7109375" style="258" customWidth="1"/>
    <col min="10" max="10" width="9.00390625" style="9" customWidth="1"/>
    <col min="11" max="11" width="24.00390625" style="258" customWidth="1"/>
    <col min="12" max="254" width="9.00390625" style="9" customWidth="1"/>
    <col min="255" max="16384" width="9.140625" style="121" customWidth="1"/>
  </cols>
  <sheetData>
    <row r="1" spans="1:256" s="68" customFormat="1" ht="18.75" customHeight="1">
      <c r="A1" s="10" t="s">
        <v>494</v>
      </c>
      <c r="G1" s="120"/>
      <c r="I1" s="297"/>
      <c r="K1" s="297"/>
      <c r="IU1" s="121"/>
      <c r="IV1" s="121"/>
    </row>
    <row r="2" ht="18.75" customHeight="1">
      <c r="G2" s="164" t="s">
        <v>110</v>
      </c>
    </row>
    <row r="3" spans="1:8" ht="16.5" customHeight="1">
      <c r="A3" s="90" t="s">
        <v>111</v>
      </c>
      <c r="B3" s="90" t="s">
        <v>3</v>
      </c>
      <c r="C3" s="122" t="s">
        <v>4</v>
      </c>
      <c r="D3" s="123"/>
      <c r="E3" s="122" t="s">
        <v>5</v>
      </c>
      <c r="F3" s="124"/>
      <c r="G3" s="125"/>
      <c r="H3" s="123"/>
    </row>
    <row r="4" spans="1:8" ht="14.25" customHeight="1">
      <c r="A4" s="126"/>
      <c r="B4" s="126"/>
      <c r="C4" s="91">
        <v>2014</v>
      </c>
      <c r="D4" s="91">
        <v>2015</v>
      </c>
      <c r="E4" s="91">
        <v>2014</v>
      </c>
      <c r="F4" s="90" t="s">
        <v>6</v>
      </c>
      <c r="G4" s="127">
        <v>2015</v>
      </c>
      <c r="H4" s="90" t="s">
        <v>6</v>
      </c>
    </row>
    <row r="5" spans="1:8" ht="14.25" customHeight="1">
      <c r="A5" s="126"/>
      <c r="B5" s="126"/>
      <c r="C5" s="126"/>
      <c r="D5" s="126"/>
      <c r="E5" s="128"/>
      <c r="F5" s="128" t="s">
        <v>112</v>
      </c>
      <c r="G5" s="129"/>
      <c r="H5" s="126" t="s">
        <v>112</v>
      </c>
    </row>
    <row r="6" spans="1:256" s="9" customFormat="1" ht="12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  <c r="H6" s="7">
        <v>8</v>
      </c>
      <c r="I6" s="258"/>
      <c r="K6" s="258"/>
      <c r="IU6" s="121"/>
      <c r="IV6" s="121"/>
    </row>
    <row r="7" spans="1:256" s="88" customFormat="1" ht="20.25" customHeight="1" thickBot="1">
      <c r="A7" s="130"/>
      <c r="B7" s="131" t="s">
        <v>113</v>
      </c>
      <c r="C7" s="132">
        <f>SUM(C8,C41,C47,C49)</f>
        <v>184256028.11</v>
      </c>
      <c r="D7" s="132">
        <f>SUM(D8,D41,D47,D49)</f>
        <v>192986147.32</v>
      </c>
      <c r="E7" s="132">
        <f>SUM(E8,E41,E47,E49)</f>
        <v>181958681.99</v>
      </c>
      <c r="F7" s="133">
        <f>E7/C7*100</f>
        <v>98.75317722651195</v>
      </c>
      <c r="G7" s="132">
        <f>SUM(G8,G41,G47,G49)</f>
        <v>188823345.94</v>
      </c>
      <c r="H7" s="92">
        <f aca="true" t="shared" si="0" ref="H7:H50">G7/D7*100</f>
        <v>97.84295327006168</v>
      </c>
      <c r="I7" s="298"/>
      <c r="K7" s="298"/>
      <c r="IU7" s="121"/>
      <c r="IV7" s="121"/>
    </row>
    <row r="8" spans="1:256" s="134" customFormat="1" ht="30.75" customHeight="1" thickBot="1" thickTop="1">
      <c r="A8" s="433" t="s">
        <v>114</v>
      </c>
      <c r="B8" s="434" t="s">
        <v>115</v>
      </c>
      <c r="C8" s="435">
        <f>SUM(C9,C17,C23,C30,C33)</f>
        <v>116179458</v>
      </c>
      <c r="D8" s="435">
        <f>SUM(D9,D17,D23,D30,D33)</f>
        <v>125054014.95</v>
      </c>
      <c r="E8" s="436">
        <f>SUM(E9,E17,E23,E30,E33)</f>
        <v>115652739.78</v>
      </c>
      <c r="F8" s="437">
        <f>E8/C8*100</f>
        <v>99.5466339496953</v>
      </c>
      <c r="G8" s="436">
        <f>SUM(G9,G17,G23,G30,G33)</f>
        <v>120170221.58</v>
      </c>
      <c r="H8" s="438">
        <f t="shared" si="0"/>
        <v>96.0946528810349</v>
      </c>
      <c r="I8" s="299"/>
      <c r="K8" s="299"/>
      <c r="IU8" s="121"/>
      <c r="IV8" s="121"/>
    </row>
    <row r="9" spans="1:256" s="140" customFormat="1" ht="25.5" customHeight="1" thickBot="1" thickTop="1">
      <c r="A9" s="135">
        <v>1</v>
      </c>
      <c r="B9" s="136" t="s">
        <v>116</v>
      </c>
      <c r="C9" s="137">
        <f>SUM(C10:C16)</f>
        <v>31079798</v>
      </c>
      <c r="D9" s="137">
        <f>SUM(D10:D16)</f>
        <v>32389600</v>
      </c>
      <c r="E9" s="137">
        <f>SUM(E10:E16)</f>
        <v>32826783.85</v>
      </c>
      <c r="F9" s="320">
        <f>E9/C9*100</f>
        <v>105.62096912598982</v>
      </c>
      <c r="G9" s="137">
        <f>SUM(G10:G16)</f>
        <v>32904121.689999998</v>
      </c>
      <c r="H9" s="92">
        <f t="shared" si="0"/>
        <v>101.58853980907452</v>
      </c>
      <c r="I9" s="300"/>
      <c r="K9" s="300"/>
      <c r="IU9" s="121"/>
      <c r="IV9" s="121"/>
    </row>
    <row r="10" spans="1:8" ht="30.75" customHeight="1" thickTop="1">
      <c r="A10" s="141" t="s">
        <v>117</v>
      </c>
      <c r="B10" s="75" t="s">
        <v>118</v>
      </c>
      <c r="C10" s="95">
        <v>27110550</v>
      </c>
      <c r="D10" s="95">
        <v>28400000</v>
      </c>
      <c r="E10" s="95">
        <v>29062247.82</v>
      </c>
      <c r="F10" s="96">
        <f aca="true" t="shared" si="1" ref="F10:F50">E10/C10*100</f>
        <v>107.19903439804798</v>
      </c>
      <c r="G10" s="95">
        <v>28626129.88</v>
      </c>
      <c r="H10" s="96">
        <f t="shared" si="0"/>
        <v>100.79623197183099</v>
      </c>
    </row>
    <row r="11" spans="1:8" ht="30.75" customHeight="1">
      <c r="A11" s="97" t="s">
        <v>119</v>
      </c>
      <c r="B11" s="75" t="s">
        <v>120</v>
      </c>
      <c r="C11" s="95">
        <v>73148</v>
      </c>
      <c r="D11" s="95">
        <v>73600</v>
      </c>
      <c r="E11" s="95">
        <v>88762.91</v>
      </c>
      <c r="F11" s="96">
        <f t="shared" si="1"/>
        <v>121.34700880406848</v>
      </c>
      <c r="G11" s="95">
        <v>78438.78</v>
      </c>
      <c r="H11" s="96">
        <f t="shared" si="0"/>
        <v>106.57442934782608</v>
      </c>
    </row>
    <row r="12" spans="1:8" ht="30.75" customHeight="1">
      <c r="A12" s="97" t="s">
        <v>121</v>
      </c>
      <c r="B12" s="75" t="s">
        <v>122</v>
      </c>
      <c r="C12" s="95">
        <v>0</v>
      </c>
      <c r="D12" s="95">
        <v>0</v>
      </c>
      <c r="E12" s="95">
        <v>171</v>
      </c>
      <c r="F12" s="101" t="s">
        <v>18</v>
      </c>
      <c r="G12" s="95">
        <v>175</v>
      </c>
      <c r="H12" s="101" t="s">
        <v>18</v>
      </c>
    </row>
    <row r="13" spans="1:8" ht="32.25" customHeight="1">
      <c r="A13" s="97" t="s">
        <v>123</v>
      </c>
      <c r="B13" s="75" t="s">
        <v>124</v>
      </c>
      <c r="C13" s="95">
        <v>888500</v>
      </c>
      <c r="D13" s="95">
        <v>895000</v>
      </c>
      <c r="E13" s="95">
        <v>1083499.14</v>
      </c>
      <c r="F13" s="96">
        <f t="shared" si="1"/>
        <v>121.94700506471581</v>
      </c>
      <c r="G13" s="95">
        <v>982148.52</v>
      </c>
      <c r="H13" s="96">
        <f t="shared" si="0"/>
        <v>109.73726480446928</v>
      </c>
    </row>
    <row r="14" spans="1:256" s="12" customFormat="1" ht="36" customHeight="1">
      <c r="A14" s="97" t="s">
        <v>125</v>
      </c>
      <c r="B14" s="75" t="s">
        <v>126</v>
      </c>
      <c r="C14" s="99">
        <v>175600</v>
      </c>
      <c r="D14" s="99">
        <v>176000</v>
      </c>
      <c r="E14" s="99">
        <v>163632.34</v>
      </c>
      <c r="F14" s="96">
        <f t="shared" si="1"/>
        <v>93.18470387243735</v>
      </c>
      <c r="G14" s="99">
        <v>159176.24</v>
      </c>
      <c r="H14" s="96">
        <f t="shared" si="0"/>
        <v>90.44104545454546</v>
      </c>
      <c r="I14" s="87"/>
      <c r="K14" s="87"/>
      <c r="IU14" s="121"/>
      <c r="IV14" s="121"/>
    </row>
    <row r="15" spans="1:8" ht="30.75" customHeight="1">
      <c r="A15" s="97" t="s">
        <v>127</v>
      </c>
      <c r="B15" s="75" t="s">
        <v>129</v>
      </c>
      <c r="C15" s="95">
        <v>330000</v>
      </c>
      <c r="D15" s="95">
        <v>300000</v>
      </c>
      <c r="E15" s="95">
        <v>273574.9</v>
      </c>
      <c r="F15" s="96">
        <f t="shared" si="1"/>
        <v>82.90148484848486</v>
      </c>
      <c r="G15" s="95">
        <v>633183.4</v>
      </c>
      <c r="H15" s="96">
        <f t="shared" si="0"/>
        <v>211.06113333333334</v>
      </c>
    </row>
    <row r="16" spans="1:8" ht="30.75" customHeight="1">
      <c r="A16" s="97" t="s">
        <v>128</v>
      </c>
      <c r="B16" s="75" t="s">
        <v>131</v>
      </c>
      <c r="C16" s="95">
        <v>2502000</v>
      </c>
      <c r="D16" s="95">
        <v>2545000</v>
      </c>
      <c r="E16" s="95">
        <v>2154895.74</v>
      </c>
      <c r="F16" s="96">
        <f t="shared" si="1"/>
        <v>86.12692805755397</v>
      </c>
      <c r="G16" s="95">
        <v>2424869.87</v>
      </c>
      <c r="H16" s="96">
        <f t="shared" si="0"/>
        <v>95.27975913555993</v>
      </c>
    </row>
    <row r="17" spans="1:256" s="140" customFormat="1" ht="25.5" customHeight="1">
      <c r="A17" s="142">
        <v>2</v>
      </c>
      <c r="B17" s="143" t="s">
        <v>132</v>
      </c>
      <c r="C17" s="144">
        <f>SUM(C18:C22)</f>
        <v>12956888</v>
      </c>
      <c r="D17" s="144">
        <f>SUM(D18:D22)</f>
        <v>16179783</v>
      </c>
      <c r="E17" s="144">
        <f>SUM(E18:E22)</f>
        <v>13586458.74</v>
      </c>
      <c r="F17" s="138">
        <f t="shared" si="1"/>
        <v>104.85896567138653</v>
      </c>
      <c r="G17" s="144">
        <f>SUM(G18:G22)</f>
        <v>14611399.01</v>
      </c>
      <c r="H17" s="139">
        <f t="shared" si="0"/>
        <v>90.30652024195874</v>
      </c>
      <c r="I17" s="300"/>
      <c r="K17" s="300"/>
      <c r="IU17" s="121"/>
      <c r="IV17" s="121"/>
    </row>
    <row r="18" spans="1:8" ht="30.75" customHeight="1">
      <c r="A18" s="97" t="s">
        <v>117</v>
      </c>
      <c r="B18" s="75" t="s">
        <v>133</v>
      </c>
      <c r="C18" s="95">
        <v>1550000</v>
      </c>
      <c r="D18" s="95">
        <v>1570000</v>
      </c>
      <c r="E18" s="95">
        <v>1420673.07</v>
      </c>
      <c r="F18" s="96">
        <f t="shared" si="1"/>
        <v>91.65632709677419</v>
      </c>
      <c r="G18" s="95">
        <v>935429.96</v>
      </c>
      <c r="H18" s="96">
        <f t="shared" si="0"/>
        <v>59.58152611464968</v>
      </c>
    </row>
    <row r="19" spans="1:8" ht="30.75" customHeight="1">
      <c r="A19" s="97" t="s">
        <v>119</v>
      </c>
      <c r="B19" s="75" t="s">
        <v>134</v>
      </c>
      <c r="C19" s="95">
        <v>200000</v>
      </c>
      <c r="D19" s="95">
        <v>180000</v>
      </c>
      <c r="E19" s="95">
        <v>203898.5</v>
      </c>
      <c r="F19" s="96">
        <f t="shared" si="1"/>
        <v>101.94924999999999</v>
      </c>
      <c r="G19" s="95">
        <v>176166</v>
      </c>
      <c r="H19" s="96">
        <f t="shared" si="0"/>
        <v>97.87</v>
      </c>
    </row>
    <row r="20" spans="1:256" s="12" customFormat="1" ht="30.75" customHeight="1">
      <c r="A20" s="97" t="s">
        <v>121</v>
      </c>
      <c r="B20" s="75" t="s">
        <v>135</v>
      </c>
      <c r="C20" s="95">
        <v>1250000</v>
      </c>
      <c r="D20" s="95">
        <v>1310000</v>
      </c>
      <c r="E20" s="95">
        <v>1319885.02</v>
      </c>
      <c r="F20" s="96">
        <f t="shared" si="1"/>
        <v>105.5908016</v>
      </c>
      <c r="G20" s="95">
        <v>1334199.71</v>
      </c>
      <c r="H20" s="96">
        <f t="shared" si="0"/>
        <v>101.84730610687023</v>
      </c>
      <c r="I20" s="87"/>
      <c r="K20" s="87"/>
      <c r="IU20" s="121"/>
      <c r="IV20" s="121"/>
    </row>
    <row r="21" spans="1:8" ht="30.75" customHeight="1">
      <c r="A21" s="97" t="s">
        <v>123</v>
      </c>
      <c r="B21" s="75" t="s">
        <v>305</v>
      </c>
      <c r="C21" s="95">
        <v>15500</v>
      </c>
      <c r="D21" s="95">
        <v>15000</v>
      </c>
      <c r="E21" s="95">
        <v>7843</v>
      </c>
      <c r="F21" s="96">
        <f t="shared" si="1"/>
        <v>50.6</v>
      </c>
      <c r="G21" s="95">
        <v>9143</v>
      </c>
      <c r="H21" s="96">
        <f t="shared" si="0"/>
        <v>60.95333333333334</v>
      </c>
    </row>
    <row r="22" spans="1:8" ht="30.75" customHeight="1">
      <c r="A22" s="97" t="s">
        <v>125</v>
      </c>
      <c r="B22" s="75" t="s">
        <v>136</v>
      </c>
      <c r="C22" s="95">
        <v>9941388</v>
      </c>
      <c r="D22" s="95">
        <v>13104783</v>
      </c>
      <c r="E22" s="95">
        <v>10634159.15</v>
      </c>
      <c r="F22" s="96">
        <f t="shared" si="1"/>
        <v>106.96855559807142</v>
      </c>
      <c r="G22" s="95">
        <v>12156460.34</v>
      </c>
      <c r="H22" s="96">
        <f t="shared" si="0"/>
        <v>92.76353786247357</v>
      </c>
    </row>
    <row r="23" spans="1:256" s="140" customFormat="1" ht="30.75" customHeight="1">
      <c r="A23" s="145">
        <v>3</v>
      </c>
      <c r="B23" s="146" t="s">
        <v>137</v>
      </c>
      <c r="C23" s="137">
        <f>SUM(C24:C29)</f>
        <v>13930004</v>
      </c>
      <c r="D23" s="137">
        <f>SUM(D24:D29)</f>
        <v>14185375</v>
      </c>
      <c r="E23" s="137">
        <f>SUM(E24:E29)</f>
        <v>11146592.48</v>
      </c>
      <c r="F23" s="137">
        <f>SUM(F24:F28)</f>
        <v>641.7623682248823</v>
      </c>
      <c r="G23" s="137">
        <f>SUM(G24:G29)</f>
        <v>10221695.899999999</v>
      </c>
      <c r="H23" s="96">
        <f t="shared" si="0"/>
        <v>72.05798859741105</v>
      </c>
      <c r="I23" s="300"/>
      <c r="K23" s="300"/>
      <c r="IU23" s="121"/>
      <c r="IV23" s="121"/>
    </row>
    <row r="24" spans="1:256" s="12" customFormat="1" ht="30.75" customHeight="1">
      <c r="A24" s="97" t="s">
        <v>117</v>
      </c>
      <c r="B24" s="75" t="s">
        <v>138</v>
      </c>
      <c r="C24" s="99">
        <v>299138</v>
      </c>
      <c r="D24" s="99">
        <v>296698</v>
      </c>
      <c r="E24" s="99">
        <v>390875.61</v>
      </c>
      <c r="F24" s="96">
        <f t="shared" si="1"/>
        <v>130.66732076834103</v>
      </c>
      <c r="G24" s="99">
        <v>323310.16</v>
      </c>
      <c r="H24" s="96">
        <f t="shared" si="0"/>
        <v>108.96944367673527</v>
      </c>
      <c r="I24" s="87"/>
      <c r="K24" s="87"/>
      <c r="IU24" s="121"/>
      <c r="IV24" s="121"/>
    </row>
    <row r="25" spans="1:8" ht="30.75" customHeight="1">
      <c r="A25" s="97" t="s">
        <v>119</v>
      </c>
      <c r="B25" s="75" t="s">
        <v>139</v>
      </c>
      <c r="C25" s="95">
        <v>9830499</v>
      </c>
      <c r="D25" s="95">
        <v>12000000</v>
      </c>
      <c r="E25" s="95">
        <v>6890168.46</v>
      </c>
      <c r="F25" s="96">
        <f t="shared" si="1"/>
        <v>70.08971223129161</v>
      </c>
      <c r="G25" s="95">
        <v>8308952.22</v>
      </c>
      <c r="H25" s="96">
        <f t="shared" si="0"/>
        <v>69.2412685</v>
      </c>
    </row>
    <row r="26" spans="1:8" ht="49.5" customHeight="1">
      <c r="A26" s="97" t="s">
        <v>121</v>
      </c>
      <c r="B26" s="75" t="s">
        <v>365</v>
      </c>
      <c r="C26" s="95">
        <v>1760000</v>
      </c>
      <c r="D26" s="95">
        <v>1700000</v>
      </c>
      <c r="E26" s="95">
        <v>1401733.5</v>
      </c>
      <c r="F26" s="96">
        <f t="shared" si="1"/>
        <v>79.64394886363635</v>
      </c>
      <c r="G26" s="95">
        <v>1310174.34</v>
      </c>
      <c r="H26" s="96">
        <f t="shared" si="0"/>
        <v>77.06907882352941</v>
      </c>
    </row>
    <row r="27" spans="1:256" s="12" customFormat="1" ht="47.25" customHeight="1">
      <c r="A27" s="97" t="s">
        <v>123</v>
      </c>
      <c r="B27" s="75" t="s">
        <v>140</v>
      </c>
      <c r="C27" s="99">
        <v>150000</v>
      </c>
      <c r="D27" s="99">
        <v>180000</v>
      </c>
      <c r="E27" s="99">
        <v>417395.97</v>
      </c>
      <c r="F27" s="96">
        <f t="shared" si="1"/>
        <v>278.26397999999995</v>
      </c>
      <c r="G27" s="99">
        <v>270582.16</v>
      </c>
      <c r="H27" s="96">
        <f t="shared" si="0"/>
        <v>150.3234222222222</v>
      </c>
      <c r="I27" s="87"/>
      <c r="K27" s="87"/>
      <c r="IU27" s="121"/>
      <c r="IV27" s="121"/>
    </row>
    <row r="28" spans="1:256" s="12" customFormat="1" ht="37.5" customHeight="1">
      <c r="A28" s="73" t="s">
        <v>125</v>
      </c>
      <c r="B28" s="75" t="s">
        <v>339</v>
      </c>
      <c r="C28" s="95">
        <v>53477</v>
      </c>
      <c r="D28" s="95">
        <v>8677</v>
      </c>
      <c r="E28" s="95">
        <v>44438</v>
      </c>
      <c r="F28" s="96">
        <f t="shared" si="1"/>
        <v>83.0974063616134</v>
      </c>
      <c r="G28" s="95">
        <v>8677.02</v>
      </c>
      <c r="H28" s="96">
        <f t="shared" si="0"/>
        <v>100.00023049441052</v>
      </c>
      <c r="I28" s="87"/>
      <c r="K28" s="87"/>
      <c r="IU28" s="121"/>
      <c r="IV28" s="121"/>
    </row>
    <row r="29" spans="1:256" s="12" customFormat="1" ht="37.5" customHeight="1">
      <c r="A29" s="73" t="s">
        <v>127</v>
      </c>
      <c r="B29" s="31" t="s">
        <v>414</v>
      </c>
      <c r="C29" s="32">
        <v>1836890</v>
      </c>
      <c r="D29" s="32">
        <v>0</v>
      </c>
      <c r="E29" s="32">
        <v>2001980.94</v>
      </c>
      <c r="F29" s="101" t="s">
        <v>18</v>
      </c>
      <c r="G29" s="32">
        <v>0</v>
      </c>
      <c r="H29" s="101" t="s">
        <v>18</v>
      </c>
      <c r="I29" s="87"/>
      <c r="K29" s="87"/>
      <c r="IU29" s="121"/>
      <c r="IV29" s="121"/>
    </row>
    <row r="30" spans="1:256" s="149" customFormat="1" ht="45" customHeight="1">
      <c r="A30" s="145">
        <v>4</v>
      </c>
      <c r="B30" s="146" t="s">
        <v>141</v>
      </c>
      <c r="C30" s="147">
        <f>SUM(C31:C32)</f>
        <v>46656222</v>
      </c>
      <c r="D30" s="147">
        <f>SUM(D31:D32)</f>
        <v>49635438</v>
      </c>
      <c r="E30" s="148">
        <f>SUM(E31:E32)</f>
        <v>47978453.92</v>
      </c>
      <c r="F30" s="139">
        <f t="shared" si="1"/>
        <v>102.83398840137549</v>
      </c>
      <c r="G30" s="148">
        <f>SUM(G31:G32)</f>
        <v>51064376.12</v>
      </c>
      <c r="H30" s="139">
        <f t="shared" si="0"/>
        <v>102.87886674839054</v>
      </c>
      <c r="I30" s="301"/>
      <c r="K30" s="301"/>
      <c r="IU30" s="121"/>
      <c r="IV30" s="121"/>
    </row>
    <row r="31" spans="1:256" s="12" customFormat="1" ht="36" customHeight="1">
      <c r="A31" s="97" t="s">
        <v>117</v>
      </c>
      <c r="B31" s="75" t="s">
        <v>311</v>
      </c>
      <c r="C31" s="99">
        <v>1830000</v>
      </c>
      <c r="D31" s="99">
        <v>2150000</v>
      </c>
      <c r="E31" s="99">
        <v>2654715.92</v>
      </c>
      <c r="F31" s="96">
        <f t="shared" si="1"/>
        <v>145.066443715847</v>
      </c>
      <c r="G31" s="99">
        <v>3167251.12</v>
      </c>
      <c r="H31" s="96">
        <f t="shared" si="0"/>
        <v>147.31400558139535</v>
      </c>
      <c r="I31" s="87"/>
      <c r="K31" s="87"/>
      <c r="IU31" s="121"/>
      <c r="IV31" s="121"/>
    </row>
    <row r="32" spans="1:256" s="12" customFormat="1" ht="42" customHeight="1">
      <c r="A32" s="97" t="s">
        <v>119</v>
      </c>
      <c r="B32" s="75" t="s">
        <v>312</v>
      </c>
      <c r="C32" s="99">
        <v>44826222</v>
      </c>
      <c r="D32" s="99">
        <v>47485438</v>
      </c>
      <c r="E32" s="99">
        <v>45323738</v>
      </c>
      <c r="F32" s="96">
        <f t="shared" si="1"/>
        <v>101.10987716073865</v>
      </c>
      <c r="G32" s="99">
        <v>47897125</v>
      </c>
      <c r="H32" s="96">
        <f t="shared" si="0"/>
        <v>100.86697526092104</v>
      </c>
      <c r="I32" s="87"/>
      <c r="K32" s="87"/>
      <c r="IU32" s="121"/>
      <c r="IV32" s="121"/>
    </row>
    <row r="33" spans="1:256" s="149" customFormat="1" ht="30.75" customHeight="1">
      <c r="A33" s="145">
        <v>5</v>
      </c>
      <c r="B33" s="146" t="s">
        <v>142</v>
      </c>
      <c r="C33" s="147">
        <f>SUM(C34:C40)</f>
        <v>11556546</v>
      </c>
      <c r="D33" s="147">
        <f>SUM(D34:D40)</f>
        <v>12663818.95</v>
      </c>
      <c r="E33" s="148">
        <f>SUM(E34:E40)</f>
        <v>10114450.79</v>
      </c>
      <c r="F33" s="139">
        <f t="shared" si="1"/>
        <v>87.52139947351051</v>
      </c>
      <c r="G33" s="148">
        <f>SUM(G34:G40)</f>
        <v>11368628.860000001</v>
      </c>
      <c r="H33" s="139">
        <f t="shared" si="0"/>
        <v>89.77251573862719</v>
      </c>
      <c r="I33" s="301"/>
      <c r="K33" s="301"/>
      <c r="IU33" s="121"/>
      <c r="IV33" s="121"/>
    </row>
    <row r="34" spans="1:256" s="12" customFormat="1" ht="30.75" customHeight="1">
      <c r="A34" s="97" t="s">
        <v>117</v>
      </c>
      <c r="B34" s="75" t="s">
        <v>143</v>
      </c>
      <c r="C34" s="99">
        <v>7785841</v>
      </c>
      <c r="D34" s="99">
        <v>7791404</v>
      </c>
      <c r="E34" s="99">
        <v>6392439.38</v>
      </c>
      <c r="F34" s="96">
        <f t="shared" si="1"/>
        <v>82.10338973015247</v>
      </c>
      <c r="G34" s="99">
        <v>6486472.23</v>
      </c>
      <c r="H34" s="96">
        <f t="shared" si="0"/>
        <v>83.2516479699936</v>
      </c>
      <c r="I34" s="87"/>
      <c r="K34" s="87"/>
      <c r="IU34" s="121"/>
      <c r="IV34" s="121"/>
    </row>
    <row r="35" spans="1:256" s="12" customFormat="1" ht="30.75" customHeight="1">
      <c r="A35" s="97" t="s">
        <v>119</v>
      </c>
      <c r="B35" s="75" t="s">
        <v>144</v>
      </c>
      <c r="C35" s="99">
        <v>2972557</v>
      </c>
      <c r="D35" s="99">
        <v>4091658.95</v>
      </c>
      <c r="E35" s="99">
        <v>2704640.41</v>
      </c>
      <c r="F35" s="96">
        <f t="shared" si="1"/>
        <v>90.98699907184286</v>
      </c>
      <c r="G35" s="99">
        <v>4138460.21</v>
      </c>
      <c r="H35" s="96">
        <f t="shared" si="0"/>
        <v>101.14382113885615</v>
      </c>
      <c r="I35" s="87"/>
      <c r="K35" s="87"/>
      <c r="IU35" s="121"/>
      <c r="IV35" s="121"/>
    </row>
    <row r="36" spans="1:256" s="12" customFormat="1" ht="30.75" customHeight="1">
      <c r="A36" s="97" t="s">
        <v>121</v>
      </c>
      <c r="B36" s="75" t="s">
        <v>145</v>
      </c>
      <c r="C36" s="99">
        <v>440441</v>
      </c>
      <c r="D36" s="99">
        <v>325531</v>
      </c>
      <c r="E36" s="99">
        <v>630623.17</v>
      </c>
      <c r="F36" s="96">
        <f t="shared" si="1"/>
        <v>143.17994237593686</v>
      </c>
      <c r="G36" s="99">
        <v>375328.9</v>
      </c>
      <c r="H36" s="96">
        <f t="shared" si="0"/>
        <v>115.29743711044418</v>
      </c>
      <c r="I36" s="87"/>
      <c r="K36" s="87"/>
      <c r="IU36" s="121"/>
      <c r="IV36" s="121"/>
    </row>
    <row r="37" spans="1:256" s="12" customFormat="1" ht="29.25" customHeight="1">
      <c r="A37" s="97" t="s">
        <v>123</v>
      </c>
      <c r="B37" s="75" t="s">
        <v>418</v>
      </c>
      <c r="C37" s="99">
        <v>250000</v>
      </c>
      <c r="D37" s="99">
        <v>250000</v>
      </c>
      <c r="E37" s="99">
        <v>164105.25</v>
      </c>
      <c r="F37" s="96">
        <f t="shared" si="1"/>
        <v>65.6421</v>
      </c>
      <c r="G37" s="99">
        <v>131859.02</v>
      </c>
      <c r="H37" s="96">
        <f t="shared" si="0"/>
        <v>52.743607999999995</v>
      </c>
      <c r="I37" s="87"/>
      <c r="K37" s="87"/>
      <c r="IU37" s="121"/>
      <c r="IV37" s="121"/>
    </row>
    <row r="38" spans="1:256" s="12" customFormat="1" ht="44.25" customHeight="1">
      <c r="A38" s="97" t="s">
        <v>125</v>
      </c>
      <c r="B38" s="75" t="s">
        <v>146</v>
      </c>
      <c r="C38" s="99">
        <v>106100</v>
      </c>
      <c r="D38" s="99">
        <v>183618</v>
      </c>
      <c r="E38" s="99">
        <v>177653.29</v>
      </c>
      <c r="F38" s="96">
        <f t="shared" si="1"/>
        <v>167.43948162111218</v>
      </c>
      <c r="G38" s="99">
        <v>152647.65</v>
      </c>
      <c r="H38" s="96">
        <f t="shared" si="0"/>
        <v>83.13327124791687</v>
      </c>
      <c r="I38" s="87"/>
      <c r="K38" s="87"/>
      <c r="IU38" s="121"/>
      <c r="IV38" s="121"/>
    </row>
    <row r="39" spans="1:256" s="153" customFormat="1" ht="45" customHeight="1">
      <c r="A39" s="150" t="s">
        <v>127</v>
      </c>
      <c r="B39" s="151" t="s">
        <v>342</v>
      </c>
      <c r="C39" s="152">
        <v>1000</v>
      </c>
      <c r="D39" s="152">
        <v>1000</v>
      </c>
      <c r="E39" s="152">
        <v>37730.14</v>
      </c>
      <c r="F39" s="96">
        <f t="shared" si="1"/>
        <v>3773.0139999999997</v>
      </c>
      <c r="G39" s="152">
        <v>52072.28</v>
      </c>
      <c r="H39" s="96">
        <f t="shared" si="0"/>
        <v>5207.228</v>
      </c>
      <c r="I39" s="302"/>
      <c r="K39" s="302"/>
      <c r="IU39" s="154"/>
      <c r="IV39" s="154"/>
    </row>
    <row r="40" spans="1:8" ht="23.25" customHeight="1">
      <c r="A40" s="97" t="s">
        <v>130</v>
      </c>
      <c r="B40" s="75" t="s">
        <v>401</v>
      </c>
      <c r="C40" s="95">
        <v>607</v>
      </c>
      <c r="D40" s="95">
        <v>20607</v>
      </c>
      <c r="E40" s="95">
        <v>7259.15</v>
      </c>
      <c r="F40" s="101" t="s">
        <v>18</v>
      </c>
      <c r="G40" s="95">
        <v>31788.57</v>
      </c>
      <c r="H40" s="101" t="s">
        <v>18</v>
      </c>
    </row>
    <row r="41" spans="1:254" s="156" customFormat="1" ht="30.75" customHeight="1">
      <c r="A41" s="439" t="s">
        <v>147</v>
      </c>
      <c r="B41" s="440" t="s">
        <v>148</v>
      </c>
      <c r="C41" s="441">
        <f>SUM(C42:C46)</f>
        <v>22197229.18</v>
      </c>
      <c r="D41" s="441">
        <f>SUM(D42:D46)</f>
        <v>27774392.869999997</v>
      </c>
      <c r="E41" s="441">
        <f>SUM(E42:E46)</f>
        <v>22037555.57</v>
      </c>
      <c r="F41" s="442">
        <f t="shared" si="1"/>
        <v>99.28065972241316</v>
      </c>
      <c r="G41" s="441">
        <f>SUM(G42:G46)</f>
        <v>27083929.36</v>
      </c>
      <c r="H41" s="442">
        <f t="shared" si="0"/>
        <v>97.51402843175812</v>
      </c>
      <c r="I41" s="303"/>
      <c r="J41" s="155"/>
      <c r="K41" s="303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</row>
    <row r="42" spans="1:256" s="12" customFormat="1" ht="36.75" customHeight="1">
      <c r="A42" s="97" t="s">
        <v>117</v>
      </c>
      <c r="B42" s="75" t="s">
        <v>149</v>
      </c>
      <c r="C42" s="99">
        <v>11693649.18</v>
      </c>
      <c r="D42" s="99">
        <v>12460995.87</v>
      </c>
      <c r="E42" s="99">
        <v>11670785.16</v>
      </c>
      <c r="F42" s="96">
        <f t="shared" si="1"/>
        <v>99.80447489361059</v>
      </c>
      <c r="G42" s="99">
        <v>12336931.93</v>
      </c>
      <c r="H42" s="96">
        <f t="shared" si="0"/>
        <v>99.00438182233344</v>
      </c>
      <c r="I42" s="87"/>
      <c r="K42" s="87"/>
      <c r="IU42" s="121"/>
      <c r="IV42" s="121"/>
    </row>
    <row r="43" spans="1:256" s="12" customFormat="1" ht="30.75" customHeight="1">
      <c r="A43" s="97" t="s">
        <v>119</v>
      </c>
      <c r="B43" s="75" t="s">
        <v>150</v>
      </c>
      <c r="C43" s="99">
        <v>8931580</v>
      </c>
      <c r="D43" s="99">
        <v>9517399</v>
      </c>
      <c r="E43" s="99">
        <v>8763791.62</v>
      </c>
      <c r="F43" s="96">
        <f t="shared" si="1"/>
        <v>98.12140315599255</v>
      </c>
      <c r="G43" s="99">
        <v>9360603.88</v>
      </c>
      <c r="H43" s="96">
        <f t="shared" si="0"/>
        <v>98.3525423280037</v>
      </c>
      <c r="I43" s="87"/>
      <c r="K43" s="87"/>
      <c r="IU43" s="121"/>
      <c r="IV43" s="121"/>
    </row>
    <row r="44" spans="1:8" ht="44.25" customHeight="1">
      <c r="A44" s="97" t="s">
        <v>121</v>
      </c>
      <c r="B44" s="75" t="s">
        <v>151</v>
      </c>
      <c r="C44" s="95">
        <v>38000</v>
      </c>
      <c r="D44" s="95">
        <v>253782</v>
      </c>
      <c r="E44" s="95">
        <v>38000</v>
      </c>
      <c r="F44" s="96">
        <f t="shared" si="1"/>
        <v>100</v>
      </c>
      <c r="G44" s="95">
        <v>253581.33</v>
      </c>
      <c r="H44" s="96">
        <f t="shared" si="0"/>
        <v>99.92092819821737</v>
      </c>
    </row>
    <row r="45" spans="1:256" s="157" customFormat="1" ht="43.5" customHeight="1">
      <c r="A45" s="150" t="s">
        <v>123</v>
      </c>
      <c r="B45" s="151" t="s">
        <v>152</v>
      </c>
      <c r="C45" s="222">
        <v>1514000</v>
      </c>
      <c r="D45" s="222">
        <v>5526216</v>
      </c>
      <c r="E45" s="222">
        <v>1544978.79</v>
      </c>
      <c r="F45" s="96">
        <f t="shared" si="1"/>
        <v>102.04615521796565</v>
      </c>
      <c r="G45" s="222">
        <v>5064812.22</v>
      </c>
      <c r="H45" s="96">
        <f t="shared" si="0"/>
        <v>91.65063797723433</v>
      </c>
      <c r="I45" s="304"/>
      <c r="K45" s="304"/>
      <c r="IU45" s="158"/>
      <c r="IV45" s="158"/>
    </row>
    <row r="46" spans="1:8" ht="30" customHeight="1">
      <c r="A46" s="97" t="s">
        <v>125</v>
      </c>
      <c r="B46" s="75" t="s">
        <v>153</v>
      </c>
      <c r="C46" s="95">
        <v>20000</v>
      </c>
      <c r="D46" s="95">
        <v>16000</v>
      </c>
      <c r="E46" s="95">
        <v>20000</v>
      </c>
      <c r="F46" s="96">
        <f t="shared" si="1"/>
        <v>100</v>
      </c>
      <c r="G46" s="95">
        <v>68000</v>
      </c>
      <c r="H46" s="96">
        <f t="shared" si="0"/>
        <v>425</v>
      </c>
    </row>
    <row r="47" spans="1:256" s="159" customFormat="1" ht="30.75" customHeight="1">
      <c r="A47" s="443" t="s">
        <v>154</v>
      </c>
      <c r="B47" s="444" t="s">
        <v>410</v>
      </c>
      <c r="C47" s="445">
        <f>SUM(C48)</f>
        <v>30794863</v>
      </c>
      <c r="D47" s="445">
        <f>SUM(D48)</f>
        <v>32750628</v>
      </c>
      <c r="E47" s="445">
        <f>SUM(E48)</f>
        <v>30794863</v>
      </c>
      <c r="F47" s="442">
        <f t="shared" si="1"/>
        <v>100</v>
      </c>
      <c r="G47" s="445">
        <f>SUM(G48)</f>
        <v>32750628</v>
      </c>
      <c r="H47" s="442">
        <f t="shared" si="0"/>
        <v>100</v>
      </c>
      <c r="I47" s="305"/>
      <c r="K47" s="305"/>
      <c r="IU47" s="121"/>
      <c r="IV47" s="121"/>
    </row>
    <row r="48" spans="1:8" ht="30.75" customHeight="1">
      <c r="A48" s="75" t="s">
        <v>117</v>
      </c>
      <c r="B48" s="75" t="s">
        <v>155</v>
      </c>
      <c r="C48" s="95">
        <v>30794863</v>
      </c>
      <c r="D48" s="95">
        <v>32750628</v>
      </c>
      <c r="E48" s="95">
        <v>30794863</v>
      </c>
      <c r="F48" s="96">
        <f t="shared" si="1"/>
        <v>100</v>
      </c>
      <c r="G48" s="95">
        <v>32750628</v>
      </c>
      <c r="H48" s="96">
        <f t="shared" si="0"/>
        <v>100</v>
      </c>
    </row>
    <row r="49" spans="1:254" s="161" customFormat="1" ht="41.25" customHeight="1">
      <c r="A49" s="446" t="s">
        <v>156</v>
      </c>
      <c r="B49" s="446" t="s">
        <v>344</v>
      </c>
      <c r="C49" s="447">
        <f>SUM(C50:C52)</f>
        <v>15084477.93</v>
      </c>
      <c r="D49" s="447">
        <f>SUM(D50:D52)</f>
        <v>7407111.5</v>
      </c>
      <c r="E49" s="447">
        <f>SUM(E50:E52)</f>
        <v>13473523.64</v>
      </c>
      <c r="F49" s="442">
        <f t="shared" si="1"/>
        <v>89.3204504824384</v>
      </c>
      <c r="G49" s="447">
        <f>SUM(G50:G52)</f>
        <v>8818567</v>
      </c>
      <c r="H49" s="442">
        <f t="shared" si="0"/>
        <v>119.05541046600958</v>
      </c>
      <c r="I49" s="306"/>
      <c r="J49" s="160"/>
      <c r="K49" s="306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  <c r="HX49" s="160"/>
      <c r="HY49" s="160"/>
      <c r="HZ49" s="160"/>
      <c r="IA49" s="160"/>
      <c r="IB49" s="160"/>
      <c r="IC49" s="160"/>
      <c r="ID49" s="160"/>
      <c r="IE49" s="160"/>
      <c r="IF49" s="160"/>
      <c r="IG49" s="160"/>
      <c r="IH49" s="160"/>
      <c r="II49" s="160"/>
      <c r="IJ49" s="160"/>
      <c r="IK49" s="160"/>
      <c r="IL49" s="160"/>
      <c r="IM49" s="160"/>
      <c r="IN49" s="160"/>
      <c r="IO49" s="160"/>
      <c r="IP49" s="160"/>
      <c r="IQ49" s="160"/>
      <c r="IR49" s="160"/>
      <c r="IS49" s="160"/>
      <c r="IT49" s="160"/>
    </row>
    <row r="50" spans="1:8" ht="35.25" customHeight="1">
      <c r="A50" s="97">
        <v>1</v>
      </c>
      <c r="B50" s="75" t="s">
        <v>345</v>
      </c>
      <c r="C50" s="95">
        <v>14664582.44</v>
      </c>
      <c r="D50" s="95">
        <v>7407111.5</v>
      </c>
      <c r="E50" s="95">
        <v>13043628.15</v>
      </c>
      <c r="F50" s="96">
        <f t="shared" si="1"/>
        <v>88.9464681546023</v>
      </c>
      <c r="G50" s="95">
        <v>8818567</v>
      </c>
      <c r="H50" s="96">
        <f t="shared" si="0"/>
        <v>119.05541046600958</v>
      </c>
    </row>
    <row r="51" spans="1:8" ht="43.5" customHeight="1">
      <c r="A51" s="97">
        <v>2</v>
      </c>
      <c r="B51" s="75" t="s">
        <v>346</v>
      </c>
      <c r="C51" s="95">
        <v>400000</v>
      </c>
      <c r="D51" s="95">
        <v>0</v>
      </c>
      <c r="E51" s="95">
        <v>410000</v>
      </c>
      <c r="F51" s="101" t="s">
        <v>18</v>
      </c>
      <c r="G51" s="95">
        <v>0</v>
      </c>
      <c r="H51" s="101" t="s">
        <v>18</v>
      </c>
    </row>
    <row r="52" spans="1:8" ht="43.5" customHeight="1">
      <c r="A52" s="315">
        <v>3</v>
      </c>
      <c r="B52" s="316" t="s">
        <v>421</v>
      </c>
      <c r="C52" s="317">
        <v>19895.49</v>
      </c>
      <c r="D52" s="317">
        <v>0</v>
      </c>
      <c r="E52" s="317">
        <v>19895.49</v>
      </c>
      <c r="F52" s="318" t="s">
        <v>18</v>
      </c>
      <c r="G52" s="317">
        <v>0</v>
      </c>
      <c r="H52" s="318" t="s">
        <v>18</v>
      </c>
    </row>
    <row r="53" spans="1:5" ht="11.25">
      <c r="A53" s="12"/>
      <c r="B53" s="12"/>
      <c r="C53" s="162"/>
      <c r="D53" s="162"/>
      <c r="E53" s="162"/>
    </row>
    <row r="54" spans="1:5" ht="11.25">
      <c r="A54" s="12"/>
      <c r="B54" s="12"/>
      <c r="C54" s="162"/>
      <c r="D54" s="162"/>
      <c r="E54" s="162"/>
    </row>
    <row r="55" spans="1:5" ht="11.25">
      <c r="A55" s="12"/>
      <c r="B55" s="12"/>
      <c r="C55" s="162"/>
      <c r="D55" s="162"/>
      <c r="E55" s="162"/>
    </row>
    <row r="56" spans="1:5" ht="11.25">
      <c r="A56" s="12"/>
      <c r="B56" s="12"/>
      <c r="C56" s="162"/>
      <c r="D56" s="162"/>
      <c r="E56" s="162"/>
    </row>
    <row r="57" spans="1:5" ht="11.25">
      <c r="A57" s="12"/>
      <c r="B57" s="12"/>
      <c r="C57" s="162"/>
      <c r="D57" s="162"/>
      <c r="E57" s="162"/>
    </row>
    <row r="58" spans="1:5" ht="11.25">
      <c r="A58" s="12"/>
      <c r="B58" s="12"/>
      <c r="C58" s="162"/>
      <c r="D58" s="162"/>
      <c r="E58" s="162"/>
    </row>
    <row r="59" spans="1:5" ht="11.25">
      <c r="A59" s="12"/>
      <c r="B59" s="12"/>
      <c r="C59" s="162"/>
      <c r="D59" s="162"/>
      <c r="E59" s="162"/>
    </row>
    <row r="60" spans="1:5" ht="11.25">
      <c r="A60" s="12"/>
      <c r="B60" s="12"/>
      <c r="C60" s="162"/>
      <c r="D60" s="162"/>
      <c r="E60" s="162"/>
    </row>
    <row r="61" spans="1:5" ht="11.25">
      <c r="A61" s="12"/>
      <c r="B61" s="12"/>
      <c r="C61" s="162"/>
      <c r="D61" s="162"/>
      <c r="E61" s="162"/>
    </row>
    <row r="62" spans="1:5" ht="11.25">
      <c r="A62" s="12"/>
      <c r="B62" s="12"/>
      <c r="C62" s="162"/>
      <c r="D62" s="162"/>
      <c r="E62" s="162"/>
    </row>
    <row r="63" spans="1:5" ht="11.25">
      <c r="A63" s="12"/>
      <c r="B63" s="12"/>
      <c r="C63" s="162"/>
      <c r="D63" s="162"/>
      <c r="E63" s="162"/>
    </row>
    <row r="64" spans="1:5" ht="11.25">
      <c r="A64" s="12"/>
      <c r="B64" s="12"/>
      <c r="C64" s="162"/>
      <c r="D64" s="162"/>
      <c r="E64" s="162"/>
    </row>
    <row r="65" spans="1:5" ht="11.25">
      <c r="A65" s="12"/>
      <c r="B65" s="12"/>
      <c r="C65" s="162"/>
      <c r="D65" s="162"/>
      <c r="E65" s="162"/>
    </row>
    <row r="66" spans="1:5" ht="11.25">
      <c r="A66" s="12"/>
      <c r="B66" s="12"/>
      <c r="C66" s="162"/>
      <c r="D66" s="162"/>
      <c r="E66" s="163"/>
    </row>
    <row r="67" spans="1:5" ht="11.25">
      <c r="A67" s="12"/>
      <c r="B67" s="12"/>
      <c r="C67" s="162"/>
      <c r="D67" s="162"/>
      <c r="E67" s="163"/>
    </row>
    <row r="68" spans="1:5" ht="11.25">
      <c r="A68" s="12"/>
      <c r="B68" s="12"/>
      <c r="C68" s="162"/>
      <c r="D68" s="162"/>
      <c r="E68" s="163"/>
    </row>
    <row r="69" spans="1:5" ht="11.25">
      <c r="A69" s="12"/>
      <c r="B69" s="12"/>
      <c r="C69" s="162"/>
      <c r="D69" s="162"/>
      <c r="E69" s="163"/>
    </row>
    <row r="70" spans="1:5" ht="11.25">
      <c r="A70" s="12"/>
      <c r="B70" s="12"/>
      <c r="C70" s="162"/>
      <c r="D70" s="162"/>
      <c r="E70" s="163"/>
    </row>
    <row r="71" spans="1:5" ht="11.25">
      <c r="A71" s="12"/>
      <c r="B71" s="12"/>
      <c r="C71" s="162"/>
      <c r="D71" s="162"/>
      <c r="E71" s="163"/>
    </row>
    <row r="72" spans="1:5" ht="11.25">
      <c r="A72" s="12"/>
      <c r="B72" s="12"/>
      <c r="C72" s="162"/>
      <c r="D72" s="162"/>
      <c r="E72" s="163"/>
    </row>
    <row r="73" spans="1:5" ht="11.25">
      <c r="A73" s="12"/>
      <c r="B73" s="12"/>
      <c r="C73" s="162"/>
      <c r="D73" s="162"/>
      <c r="E73" s="163"/>
    </row>
    <row r="74" spans="1:5" ht="11.25">
      <c r="A74" s="12"/>
      <c r="B74" s="12"/>
      <c r="C74" s="162"/>
      <c r="D74" s="162"/>
      <c r="E74" s="163"/>
    </row>
    <row r="75" spans="1:5" ht="11.25">
      <c r="A75" s="12"/>
      <c r="B75" s="12"/>
      <c r="C75" s="162"/>
      <c r="D75" s="162"/>
      <c r="E75" s="163"/>
    </row>
    <row r="76" spans="1:5" ht="11.25">
      <c r="A76" s="12"/>
      <c r="B76" s="12"/>
      <c r="C76" s="162"/>
      <c r="D76" s="162"/>
      <c r="E76" s="163"/>
    </row>
    <row r="77" spans="1:5" ht="11.25">
      <c r="A77" s="12"/>
      <c r="B77" s="12"/>
      <c r="C77" s="162"/>
      <c r="D77" s="162"/>
      <c r="E77" s="163"/>
    </row>
    <row r="78" spans="1:5" ht="11.25">
      <c r="A78" s="12"/>
      <c r="B78" s="12"/>
      <c r="C78" s="162"/>
      <c r="D78" s="162"/>
      <c r="E78" s="163"/>
    </row>
    <row r="79" spans="1:5" ht="11.25">
      <c r="A79" s="12"/>
      <c r="B79" s="12"/>
      <c r="C79" s="162"/>
      <c r="D79" s="162"/>
      <c r="E79" s="163"/>
    </row>
    <row r="80" spans="1:5" ht="11.25">
      <c r="A80" s="12"/>
      <c r="B80" s="12"/>
      <c r="C80" s="162"/>
      <c r="D80" s="162"/>
      <c r="E80" s="163"/>
    </row>
    <row r="81" spans="1:5" ht="11.25">
      <c r="A81" s="12"/>
      <c r="B81" s="12"/>
      <c r="E81" s="163"/>
    </row>
    <row r="82" spans="1:5" ht="11.25">
      <c r="A82" s="12"/>
      <c r="B82" s="12"/>
      <c r="E82" s="163"/>
    </row>
    <row r="83" spans="1:5" ht="11.25">
      <c r="A83" s="12"/>
      <c r="B83" s="12"/>
      <c r="E83" s="163"/>
    </row>
    <row r="84" spans="1:5" ht="11.25">
      <c r="A84" s="12"/>
      <c r="B84" s="12"/>
      <c r="E84" s="163"/>
    </row>
    <row r="85" spans="1:5" ht="11.25">
      <c r="A85" s="12"/>
      <c r="B85" s="12"/>
      <c r="E85" s="163"/>
    </row>
    <row r="86" spans="1:5" ht="11.25">
      <c r="A86" s="12"/>
      <c r="B86" s="12"/>
      <c r="E86" s="163"/>
    </row>
    <row r="87" spans="1:5" ht="11.25">
      <c r="A87" s="12"/>
      <c r="B87" s="12"/>
      <c r="E87" s="163"/>
    </row>
    <row r="88" spans="1:5" ht="11.25">
      <c r="A88" s="12"/>
      <c r="B88" s="12"/>
      <c r="E88" s="163"/>
    </row>
    <row r="89" spans="1:2" ht="11.25">
      <c r="A89" s="12"/>
      <c r="B89" s="12"/>
    </row>
    <row r="90" spans="1:2" ht="11.25">
      <c r="A90" s="12"/>
      <c r="B90" s="12"/>
    </row>
    <row r="91" spans="1:2" ht="11.25">
      <c r="A91" s="12"/>
      <c r="B91" s="12"/>
    </row>
    <row r="92" spans="1:2" ht="11.25">
      <c r="A92" s="12"/>
      <c r="B92" s="12"/>
    </row>
    <row r="93" spans="1:2" ht="11.25">
      <c r="A93" s="12"/>
      <c r="B93" s="12"/>
    </row>
    <row r="94" spans="1:2" ht="11.25">
      <c r="A94" s="12"/>
      <c r="B94" s="12"/>
    </row>
    <row r="95" spans="1:2" ht="11.25">
      <c r="A95" s="12"/>
      <c r="B95" s="12"/>
    </row>
    <row r="96" spans="1:2" ht="11.25">
      <c r="A96" s="12"/>
      <c r="B96" s="12"/>
    </row>
    <row r="97" spans="1:2" ht="11.25">
      <c r="A97" s="12"/>
      <c r="B97" s="12"/>
    </row>
    <row r="98" spans="1:2" ht="11.25">
      <c r="A98" s="12"/>
      <c r="B98" s="12"/>
    </row>
    <row r="99" spans="1:2" ht="11.25">
      <c r="A99" s="12"/>
      <c r="B99" s="12"/>
    </row>
    <row r="100" spans="1:2" ht="11.25">
      <c r="A100" s="12"/>
      <c r="B100" s="12"/>
    </row>
    <row r="101" spans="1:2" ht="11.25">
      <c r="A101" s="12"/>
      <c r="B101" s="12"/>
    </row>
    <row r="102" spans="1:2" ht="11.25">
      <c r="A102" s="12"/>
      <c r="B102" s="12"/>
    </row>
    <row r="103" spans="1:2" ht="11.25">
      <c r="A103" s="12"/>
      <c r="B103" s="12"/>
    </row>
    <row r="104" spans="1:2" ht="11.25">
      <c r="A104" s="12"/>
      <c r="B104" s="12"/>
    </row>
    <row r="105" spans="1:2" ht="11.25">
      <c r="A105" s="12"/>
      <c r="B105" s="12"/>
    </row>
    <row r="106" spans="1:2" ht="11.25">
      <c r="A106" s="12"/>
      <c r="B106" s="12"/>
    </row>
    <row r="107" spans="1:2" ht="11.25">
      <c r="A107" s="12"/>
      <c r="B107" s="12"/>
    </row>
    <row r="108" spans="1:2" ht="11.25">
      <c r="A108" s="12"/>
      <c r="B108" s="12"/>
    </row>
    <row r="109" spans="1:2" ht="11.25">
      <c r="A109" s="12"/>
      <c r="B109" s="12"/>
    </row>
    <row r="110" spans="1:2" ht="11.25">
      <c r="A110" s="12"/>
      <c r="B110" s="12"/>
    </row>
    <row r="111" spans="1:2" ht="11.25">
      <c r="A111" s="12"/>
      <c r="B111" s="12"/>
    </row>
    <row r="112" spans="1:2" ht="11.25">
      <c r="A112" s="12"/>
      <c r="B112" s="12"/>
    </row>
    <row r="113" spans="1:2" ht="11.25">
      <c r="A113" s="12"/>
      <c r="B113" s="12"/>
    </row>
    <row r="114" spans="1:2" ht="11.25">
      <c r="A114" s="12"/>
      <c r="B114" s="12"/>
    </row>
    <row r="115" spans="1:2" ht="11.25">
      <c r="A115" s="12"/>
      <c r="B115" s="12"/>
    </row>
    <row r="116" spans="1:2" ht="11.25">
      <c r="A116" s="12"/>
      <c r="B116" s="12"/>
    </row>
    <row r="117" spans="1:2" ht="11.25">
      <c r="A117" s="12"/>
      <c r="B117" s="12"/>
    </row>
    <row r="118" spans="1:2" ht="11.25">
      <c r="A118" s="12"/>
      <c r="B118" s="12"/>
    </row>
    <row r="119" spans="1:2" ht="11.25">
      <c r="A119" s="12"/>
      <c r="B119" s="12"/>
    </row>
    <row r="120" spans="1:2" ht="11.25">
      <c r="A120" s="12"/>
      <c r="B120" s="12"/>
    </row>
    <row r="121" spans="1:2" ht="11.25">
      <c r="A121" s="12"/>
      <c r="B121" s="12"/>
    </row>
    <row r="122" spans="1:2" ht="11.25">
      <c r="A122" s="12"/>
      <c r="B122" s="12"/>
    </row>
    <row r="123" spans="1:2" ht="11.25">
      <c r="A123" s="12"/>
      <c r="B123" s="12"/>
    </row>
    <row r="124" spans="1:2" ht="11.25">
      <c r="A124" s="12"/>
      <c r="B124" s="12"/>
    </row>
    <row r="125" spans="1:2" ht="11.25">
      <c r="A125" s="12"/>
      <c r="B125" s="12"/>
    </row>
    <row r="126" spans="1:2" ht="11.25">
      <c r="A126" s="12"/>
      <c r="B126" s="12"/>
    </row>
    <row r="127" spans="1:2" ht="11.25">
      <c r="A127" s="12"/>
      <c r="B127" s="12"/>
    </row>
    <row r="128" spans="1:2" ht="11.25">
      <c r="A128" s="12"/>
      <c r="B128" s="12"/>
    </row>
    <row r="129" spans="1:2" ht="11.25">
      <c r="A129" s="12"/>
      <c r="B129" s="12"/>
    </row>
    <row r="130" spans="1:2" ht="11.25">
      <c r="A130" s="12"/>
      <c r="B130" s="12"/>
    </row>
    <row r="131" spans="1:2" ht="11.25">
      <c r="A131" s="12"/>
      <c r="B131" s="12"/>
    </row>
    <row r="132" spans="1:2" ht="11.25">
      <c r="A132" s="12"/>
      <c r="B132" s="12"/>
    </row>
    <row r="133" spans="1:2" ht="11.25">
      <c r="A133" s="12"/>
      <c r="B133" s="12"/>
    </row>
    <row r="134" spans="1:2" ht="11.25">
      <c r="A134" s="12"/>
      <c r="B134" s="12"/>
    </row>
    <row r="135" spans="1:2" ht="11.25">
      <c r="A135" s="12"/>
      <c r="B135" s="12"/>
    </row>
    <row r="136" spans="1:2" ht="11.25">
      <c r="A136" s="12"/>
      <c r="B136" s="12"/>
    </row>
    <row r="137" spans="1:2" ht="11.25">
      <c r="A137" s="12"/>
      <c r="B137" s="12"/>
    </row>
    <row r="138" spans="1:2" ht="11.25">
      <c r="A138" s="12"/>
      <c r="B138" s="12"/>
    </row>
    <row r="139" spans="1:2" ht="11.25">
      <c r="A139" s="12"/>
      <c r="B139" s="12"/>
    </row>
    <row r="140" spans="1:2" ht="11.25">
      <c r="A140" s="12"/>
      <c r="B140" s="12"/>
    </row>
    <row r="141" spans="1:2" ht="11.25">
      <c r="A141" s="12"/>
      <c r="B141" s="12"/>
    </row>
    <row r="142" spans="1:2" ht="11.25">
      <c r="A142" s="12"/>
      <c r="B142" s="12"/>
    </row>
    <row r="143" spans="1:2" ht="11.25">
      <c r="A143" s="12"/>
      <c r="B143" s="12"/>
    </row>
    <row r="144" spans="1:2" ht="11.25">
      <c r="A144" s="12"/>
      <c r="B144" s="12"/>
    </row>
    <row r="145" spans="1:2" ht="11.25">
      <c r="A145" s="12"/>
      <c r="B145" s="12"/>
    </row>
    <row r="146" spans="1:2" ht="11.25">
      <c r="A146" s="12"/>
      <c r="B146" s="12"/>
    </row>
    <row r="147" spans="1:2" ht="11.25">
      <c r="A147" s="12"/>
      <c r="B147" s="12"/>
    </row>
    <row r="148" spans="1:2" ht="11.25">
      <c r="A148" s="12"/>
      <c r="B148" s="12"/>
    </row>
    <row r="149" spans="1:2" ht="11.25">
      <c r="A149" s="12"/>
      <c r="B149" s="12"/>
    </row>
    <row r="150" spans="1:2" ht="11.25">
      <c r="A150" s="12"/>
      <c r="B150" s="12"/>
    </row>
    <row r="151" spans="1:2" ht="11.25">
      <c r="A151" s="12"/>
      <c r="B151" s="12"/>
    </row>
    <row r="152" spans="1:2" ht="11.25">
      <c r="A152" s="12"/>
      <c r="B152" s="12"/>
    </row>
    <row r="153" spans="1:2" ht="11.25">
      <c r="A153" s="12"/>
      <c r="B153" s="12"/>
    </row>
    <row r="154" spans="1:2" ht="11.25">
      <c r="A154" s="12"/>
      <c r="B154" s="12"/>
    </row>
    <row r="155" spans="1:2" ht="11.25">
      <c r="A155" s="12"/>
      <c r="B155" s="12"/>
    </row>
    <row r="156" spans="1:2" ht="11.25">
      <c r="A156" s="12"/>
      <c r="B156" s="12"/>
    </row>
    <row r="157" spans="1:2" ht="11.25">
      <c r="A157" s="12"/>
      <c r="B157" s="12"/>
    </row>
    <row r="158" spans="1:2" ht="11.25">
      <c r="A158" s="12"/>
      <c r="B158" s="12"/>
    </row>
    <row r="159" spans="1:2" ht="11.25">
      <c r="A159" s="12"/>
      <c r="B159" s="12"/>
    </row>
    <row r="160" spans="1:2" ht="11.25">
      <c r="A160" s="12"/>
      <c r="B160" s="12"/>
    </row>
    <row r="161" spans="1:2" ht="11.25">
      <c r="A161" s="12"/>
      <c r="B161" s="12"/>
    </row>
    <row r="162" spans="1:2" ht="11.25">
      <c r="A162" s="12"/>
      <c r="B162" s="12"/>
    </row>
    <row r="163" spans="1:2" ht="11.25">
      <c r="A163" s="12"/>
      <c r="B163" s="12"/>
    </row>
    <row r="164" spans="1:2" ht="11.25">
      <c r="A164" s="12"/>
      <c r="B164" s="12"/>
    </row>
    <row r="165" spans="1:2" ht="11.25">
      <c r="A165" s="12"/>
      <c r="B165" s="12"/>
    </row>
    <row r="166" spans="1:2" ht="11.25">
      <c r="A166" s="12"/>
      <c r="B166" s="12"/>
    </row>
    <row r="167" spans="1:2" ht="11.25">
      <c r="A167" s="12"/>
      <c r="B167" s="12"/>
    </row>
    <row r="168" spans="1:2" ht="11.25">
      <c r="A168" s="12"/>
      <c r="B168" s="12"/>
    </row>
    <row r="169" spans="1:2" ht="11.25">
      <c r="A169" s="12"/>
      <c r="B169" s="12"/>
    </row>
    <row r="170" spans="1:2" ht="11.25">
      <c r="A170" s="12"/>
      <c r="B170" s="12"/>
    </row>
    <row r="171" spans="1:2" ht="11.25">
      <c r="A171" s="12"/>
      <c r="B171" s="12"/>
    </row>
    <row r="172" spans="1:2" ht="11.25">
      <c r="A172" s="12"/>
      <c r="B172" s="12"/>
    </row>
    <row r="173" spans="1:2" ht="11.25">
      <c r="A173" s="12"/>
      <c r="B173" s="12"/>
    </row>
    <row r="174" spans="1:2" ht="11.25">
      <c r="A174" s="12"/>
      <c r="B174" s="12"/>
    </row>
    <row r="175" spans="1:2" ht="11.25">
      <c r="A175" s="12"/>
      <c r="B175" s="12"/>
    </row>
    <row r="176" spans="1:2" ht="11.25">
      <c r="A176" s="12"/>
      <c r="B176" s="12"/>
    </row>
    <row r="177" spans="1:2" ht="11.25">
      <c r="A177" s="12"/>
      <c r="B177" s="12"/>
    </row>
    <row r="178" spans="1:2" ht="11.25">
      <c r="A178" s="12"/>
      <c r="B178" s="12"/>
    </row>
    <row r="179" spans="1:2" ht="11.25">
      <c r="A179" s="12"/>
      <c r="B179" s="12"/>
    </row>
    <row r="180" spans="1:2" ht="11.25">
      <c r="A180" s="12"/>
      <c r="B180" s="12"/>
    </row>
    <row r="181" spans="1:2" ht="11.25">
      <c r="A181" s="12"/>
      <c r="B181" s="12"/>
    </row>
    <row r="182" spans="1:2" ht="11.25">
      <c r="A182" s="12"/>
      <c r="B182" s="12"/>
    </row>
    <row r="183" spans="1:2" ht="11.25">
      <c r="A183" s="12"/>
      <c r="B183" s="12"/>
    </row>
    <row r="184" spans="1:2" ht="11.25">
      <c r="A184" s="12"/>
      <c r="B184" s="12"/>
    </row>
    <row r="185" spans="1:2" ht="11.25">
      <c r="A185" s="12"/>
      <c r="B185" s="12"/>
    </row>
    <row r="186" spans="1:2" ht="11.25">
      <c r="A186" s="12"/>
      <c r="B186" s="12"/>
    </row>
    <row r="187" spans="1:2" ht="11.25">
      <c r="A187" s="12"/>
      <c r="B187" s="12"/>
    </row>
    <row r="188" spans="1:2" ht="11.25">
      <c r="A188" s="12"/>
      <c r="B188" s="12"/>
    </row>
    <row r="189" spans="1:2" ht="11.25">
      <c r="A189" s="12"/>
      <c r="B189" s="12"/>
    </row>
    <row r="190" spans="1:2" ht="11.25">
      <c r="A190" s="12"/>
      <c r="B190" s="12"/>
    </row>
    <row r="191" spans="1:2" ht="11.25">
      <c r="A191" s="12"/>
      <c r="B191" s="12"/>
    </row>
    <row r="192" spans="1:2" ht="11.25">
      <c r="A192" s="12"/>
      <c r="B192" s="12"/>
    </row>
    <row r="193" spans="1:2" ht="11.25">
      <c r="A193" s="12"/>
      <c r="B193" s="12"/>
    </row>
    <row r="194" spans="1:2" ht="11.25">
      <c r="A194" s="12"/>
      <c r="B194" s="12"/>
    </row>
    <row r="195" spans="1:2" ht="11.25">
      <c r="A195" s="12"/>
      <c r="B195" s="12"/>
    </row>
    <row r="196" spans="1:2" ht="11.25">
      <c r="A196" s="12"/>
      <c r="B196" s="12"/>
    </row>
    <row r="197" spans="1:2" ht="11.25">
      <c r="A197" s="12"/>
      <c r="B197" s="12"/>
    </row>
    <row r="198" spans="1:2" ht="11.25">
      <c r="A198" s="12"/>
      <c r="B198" s="12"/>
    </row>
    <row r="199" spans="1:2" ht="11.25">
      <c r="A199" s="12"/>
      <c r="B199" s="12"/>
    </row>
    <row r="200" spans="1:2" ht="11.25">
      <c r="A200" s="12"/>
      <c r="B200" s="12"/>
    </row>
    <row r="201" spans="1:2" ht="11.25">
      <c r="A201" s="12"/>
      <c r="B201" s="12"/>
    </row>
    <row r="202" spans="1:2" ht="11.25">
      <c r="A202" s="12"/>
      <c r="B202" s="12"/>
    </row>
    <row r="203" spans="1:2" ht="11.25">
      <c r="A203" s="12"/>
      <c r="B203" s="12"/>
    </row>
    <row r="204" spans="1:2" ht="11.25">
      <c r="A204" s="12"/>
      <c r="B204" s="12"/>
    </row>
    <row r="205" spans="1:2" ht="11.25">
      <c r="A205" s="12"/>
      <c r="B205" s="12"/>
    </row>
    <row r="206" spans="1:2" ht="11.25">
      <c r="A206" s="12"/>
      <c r="B206" s="12"/>
    </row>
    <row r="207" spans="1:2" ht="11.25">
      <c r="A207" s="12"/>
      <c r="B207" s="12"/>
    </row>
    <row r="208" spans="1:2" ht="11.25">
      <c r="A208" s="12"/>
      <c r="B208" s="12"/>
    </row>
    <row r="209" spans="1:2" ht="11.25">
      <c r="A209" s="12"/>
      <c r="B209" s="12"/>
    </row>
    <row r="210" spans="1:2" ht="11.25">
      <c r="A210" s="12"/>
      <c r="B210" s="12"/>
    </row>
    <row r="211" spans="1:2" ht="11.25">
      <c r="A211" s="12"/>
      <c r="B211" s="12"/>
    </row>
    <row r="212" spans="1:2" ht="11.25">
      <c r="A212" s="12"/>
      <c r="B212" s="12"/>
    </row>
    <row r="213" spans="1:2" ht="11.25">
      <c r="A213" s="12"/>
      <c r="B213" s="12"/>
    </row>
    <row r="214" spans="1:2" ht="11.25">
      <c r="A214" s="12"/>
      <c r="B214" s="12"/>
    </row>
    <row r="215" spans="1:2" ht="11.25">
      <c r="A215" s="12"/>
      <c r="B215" s="12"/>
    </row>
    <row r="216" spans="1:2" ht="11.25">
      <c r="A216" s="12"/>
      <c r="B216" s="12"/>
    </row>
    <row r="217" spans="1:2" ht="11.25">
      <c r="A217" s="12"/>
      <c r="B217" s="12"/>
    </row>
    <row r="218" spans="1:2" ht="11.25">
      <c r="A218" s="12"/>
      <c r="B218" s="12"/>
    </row>
    <row r="219" spans="1:2" ht="11.25">
      <c r="A219" s="12"/>
      <c r="B219" s="12"/>
    </row>
    <row r="220" spans="1:2" ht="11.25">
      <c r="A220" s="12"/>
      <c r="B220" s="12"/>
    </row>
    <row r="221" spans="1:2" ht="11.25">
      <c r="A221" s="12"/>
      <c r="B221" s="12"/>
    </row>
    <row r="222" spans="1:2" ht="11.25">
      <c r="A222" s="12"/>
      <c r="B222" s="12"/>
    </row>
    <row r="223" spans="1:2" ht="11.25">
      <c r="A223" s="12"/>
      <c r="B223" s="12"/>
    </row>
    <row r="224" spans="1:2" ht="11.25">
      <c r="A224" s="12"/>
      <c r="B224" s="12"/>
    </row>
    <row r="225" spans="1:2" ht="11.25">
      <c r="A225" s="12"/>
      <c r="B225" s="12"/>
    </row>
    <row r="226" spans="1:2" ht="11.25">
      <c r="A226" s="12"/>
      <c r="B226" s="12"/>
    </row>
    <row r="227" spans="1:2" ht="11.25">
      <c r="A227" s="12"/>
      <c r="B227" s="12"/>
    </row>
    <row r="228" spans="1:2" ht="11.25">
      <c r="A228" s="12"/>
      <c r="B228" s="12"/>
    </row>
    <row r="229" spans="1:2" ht="11.25">
      <c r="A229" s="12"/>
      <c r="B229" s="12"/>
    </row>
    <row r="230" spans="1:2" ht="11.25">
      <c r="A230" s="12"/>
      <c r="B230" s="12"/>
    </row>
    <row r="231" spans="1:2" ht="11.25">
      <c r="A231" s="12"/>
      <c r="B231" s="12"/>
    </row>
    <row r="232" spans="1:2" ht="11.25">
      <c r="A232" s="12"/>
      <c r="B232" s="12"/>
    </row>
    <row r="233" spans="1:2" ht="11.25">
      <c r="A233" s="12"/>
      <c r="B233" s="12"/>
    </row>
    <row r="234" spans="1:2" ht="11.25">
      <c r="A234" s="12"/>
      <c r="B234" s="12"/>
    </row>
    <row r="235" spans="1:2" ht="11.25">
      <c r="A235" s="12"/>
      <c r="B235" s="12"/>
    </row>
    <row r="236" spans="1:2" ht="11.25">
      <c r="A236" s="12"/>
      <c r="B236" s="12"/>
    </row>
    <row r="237" spans="1:2" ht="11.25">
      <c r="A237" s="12"/>
      <c r="B237" s="12"/>
    </row>
    <row r="238" spans="1:2" ht="11.25">
      <c r="A238" s="12"/>
      <c r="B238" s="12"/>
    </row>
    <row r="239" spans="1:2" ht="11.25">
      <c r="A239" s="12"/>
      <c r="B239" s="12"/>
    </row>
    <row r="240" spans="1:2" ht="11.25">
      <c r="A240" s="12"/>
      <c r="B240" s="12"/>
    </row>
    <row r="241" spans="1:2" ht="11.25">
      <c r="A241" s="12"/>
      <c r="B241" s="12"/>
    </row>
    <row r="242" spans="1:2" ht="11.25">
      <c r="A242" s="12"/>
      <c r="B242" s="12"/>
    </row>
    <row r="243" spans="1:2" ht="11.25">
      <c r="A243" s="12"/>
      <c r="B243" s="12"/>
    </row>
    <row r="244" spans="1:2" ht="11.25">
      <c r="A244" s="12"/>
      <c r="B244" s="12"/>
    </row>
    <row r="245" spans="1:2" ht="11.25">
      <c r="A245" s="12"/>
      <c r="B245" s="12"/>
    </row>
    <row r="246" spans="1:2" ht="11.25">
      <c r="A246" s="12"/>
      <c r="B246" s="12"/>
    </row>
    <row r="247" spans="1:2" ht="11.25">
      <c r="A247" s="12"/>
      <c r="B247" s="12"/>
    </row>
    <row r="248" spans="1:2" ht="11.25">
      <c r="A248" s="12"/>
      <c r="B248" s="12"/>
    </row>
    <row r="249" spans="1:2" ht="11.25">
      <c r="A249" s="12"/>
      <c r="B249" s="12"/>
    </row>
    <row r="250" spans="1:2" ht="11.25">
      <c r="A250" s="12"/>
      <c r="B250" s="12"/>
    </row>
    <row r="251" spans="1:2" ht="11.25">
      <c r="A251" s="12"/>
      <c r="B251" s="12"/>
    </row>
    <row r="252" spans="1:2" ht="11.25">
      <c r="A252" s="12"/>
      <c r="B252" s="12"/>
    </row>
    <row r="253" spans="1:2" ht="11.25">
      <c r="A253" s="12"/>
      <c r="B253" s="12"/>
    </row>
    <row r="254" spans="1:2" ht="11.25">
      <c r="A254" s="12"/>
      <c r="B254" s="12"/>
    </row>
    <row r="255" spans="1:2" ht="11.25">
      <c r="A255" s="12"/>
      <c r="B255" s="12"/>
    </row>
    <row r="256" spans="1:2" ht="11.25">
      <c r="A256" s="12"/>
      <c r="B256" s="12"/>
    </row>
    <row r="257" spans="1:2" ht="11.25">
      <c r="A257" s="12"/>
      <c r="B257" s="12"/>
    </row>
    <row r="258" spans="1:2" ht="11.25">
      <c r="A258" s="12"/>
      <c r="B258" s="12"/>
    </row>
    <row r="259" spans="1:2" ht="11.25">
      <c r="A259" s="12"/>
      <c r="B259" s="12"/>
    </row>
    <row r="260" spans="1:2" ht="11.25">
      <c r="A260" s="12"/>
      <c r="B260" s="12"/>
    </row>
    <row r="261" spans="1:2" ht="11.25">
      <c r="A261" s="12"/>
      <c r="B261" s="12"/>
    </row>
    <row r="262" spans="1:2" ht="11.25">
      <c r="A262" s="12"/>
      <c r="B262" s="12"/>
    </row>
    <row r="263" spans="1:2" ht="11.25">
      <c r="A263" s="12"/>
      <c r="B263" s="12"/>
    </row>
    <row r="264" spans="1:2" ht="11.25">
      <c r="A264" s="12"/>
      <c r="B264" s="12"/>
    </row>
    <row r="265" spans="1:2" ht="11.25">
      <c r="A265" s="12"/>
      <c r="B265" s="12"/>
    </row>
    <row r="266" spans="1:2" ht="11.25">
      <c r="A266" s="12"/>
      <c r="B266" s="12"/>
    </row>
    <row r="267" spans="1:2" ht="11.25">
      <c r="A267" s="12"/>
      <c r="B267" s="12"/>
    </row>
    <row r="268" spans="1:2" ht="11.25">
      <c r="A268" s="12"/>
      <c r="B268" s="12"/>
    </row>
    <row r="269" spans="1:2" ht="11.25">
      <c r="A269" s="12"/>
      <c r="B269" s="12"/>
    </row>
    <row r="270" spans="1:2" ht="11.25">
      <c r="A270" s="12"/>
      <c r="B270" s="12"/>
    </row>
    <row r="271" spans="1:2" ht="11.25">
      <c r="A271" s="12"/>
      <c r="B271" s="12"/>
    </row>
    <row r="272" spans="1:2" ht="11.25">
      <c r="A272" s="12"/>
      <c r="B272" s="12"/>
    </row>
    <row r="273" spans="1:2" ht="11.25">
      <c r="A273" s="12"/>
      <c r="B273" s="12"/>
    </row>
    <row r="274" spans="1:2" ht="11.25">
      <c r="A274" s="12"/>
      <c r="B274" s="12"/>
    </row>
    <row r="275" spans="1:2" ht="11.25">
      <c r="A275" s="12"/>
      <c r="B275" s="12"/>
    </row>
    <row r="276" spans="1:2" ht="11.25">
      <c r="A276" s="12"/>
      <c r="B276" s="12"/>
    </row>
    <row r="277" spans="1:2" ht="11.25">
      <c r="A277" s="12"/>
      <c r="B277" s="12"/>
    </row>
    <row r="278" spans="1:2" ht="11.25">
      <c r="A278" s="12"/>
      <c r="B278" s="12"/>
    </row>
    <row r="279" spans="1:2" ht="11.25">
      <c r="A279" s="12"/>
      <c r="B279" s="12"/>
    </row>
    <row r="280" spans="1:2" ht="11.25">
      <c r="A280" s="12"/>
      <c r="B280" s="12"/>
    </row>
    <row r="281" spans="1:2" ht="11.25">
      <c r="A281" s="12"/>
      <c r="B281" s="12"/>
    </row>
    <row r="282" spans="1:2" ht="11.25">
      <c r="A282" s="12"/>
      <c r="B282" s="12"/>
    </row>
    <row r="283" spans="1:2" ht="11.25">
      <c r="A283" s="12"/>
      <c r="B283" s="12"/>
    </row>
    <row r="284" spans="1:2" ht="11.25">
      <c r="A284" s="12"/>
      <c r="B284" s="12"/>
    </row>
    <row r="285" spans="1:2" ht="11.25">
      <c r="A285" s="12"/>
      <c r="B285" s="12"/>
    </row>
    <row r="286" spans="1:2" ht="11.25">
      <c r="A286" s="12"/>
      <c r="B286" s="12"/>
    </row>
    <row r="287" spans="1:2" ht="11.25">
      <c r="A287" s="12"/>
      <c r="B287" s="12"/>
    </row>
    <row r="288" spans="1:2" ht="11.25">
      <c r="A288" s="12"/>
      <c r="B288" s="12"/>
    </row>
    <row r="289" spans="1:2" ht="11.25">
      <c r="A289" s="12"/>
      <c r="B289" s="12"/>
    </row>
    <row r="290" spans="1:2" ht="11.25">
      <c r="A290" s="12"/>
      <c r="B290" s="12"/>
    </row>
    <row r="291" spans="1:2" ht="11.25">
      <c r="A291" s="12"/>
      <c r="B291" s="12"/>
    </row>
    <row r="292" spans="1:2" ht="11.25">
      <c r="A292" s="12"/>
      <c r="B292" s="12"/>
    </row>
    <row r="293" spans="1:2" ht="11.25">
      <c r="A293" s="12"/>
      <c r="B293" s="12"/>
    </row>
    <row r="294" spans="1:2" ht="11.25">
      <c r="A294" s="12"/>
      <c r="B294" s="12"/>
    </row>
    <row r="295" spans="1:2" ht="11.25">
      <c r="A295" s="12"/>
      <c r="B295" s="12"/>
    </row>
    <row r="296" spans="1:2" ht="11.25">
      <c r="A296" s="12"/>
      <c r="B296" s="12"/>
    </row>
    <row r="297" spans="1:2" ht="11.25">
      <c r="A297" s="12"/>
      <c r="B297" s="12"/>
    </row>
    <row r="298" spans="1:2" ht="11.25">
      <c r="A298" s="12"/>
      <c r="B298" s="12"/>
    </row>
    <row r="299" spans="1:2" ht="11.25">
      <c r="A299" s="12"/>
      <c r="B299" s="12"/>
    </row>
    <row r="300" spans="1:2" ht="11.25">
      <c r="A300" s="12"/>
      <c r="B300" s="12"/>
    </row>
    <row r="301" spans="1:2" ht="11.25">
      <c r="A301" s="12"/>
      <c r="B301" s="12"/>
    </row>
    <row r="302" spans="1:2" ht="11.25">
      <c r="A302" s="12"/>
      <c r="B302" s="12"/>
    </row>
    <row r="303" spans="1:2" ht="11.25">
      <c r="A303" s="12"/>
      <c r="B303" s="12"/>
    </row>
    <row r="304" spans="1:2" ht="11.25">
      <c r="A304" s="12"/>
      <c r="B304" s="12"/>
    </row>
    <row r="305" spans="1:2" ht="11.25">
      <c r="A305" s="12"/>
      <c r="B305" s="12"/>
    </row>
    <row r="306" spans="1:2" ht="11.25">
      <c r="A306" s="12"/>
      <c r="B306" s="12"/>
    </row>
    <row r="307" spans="1:2" ht="11.25">
      <c r="A307" s="12"/>
      <c r="B307" s="12"/>
    </row>
    <row r="308" spans="1:2" ht="11.25">
      <c r="A308" s="12"/>
      <c r="B308" s="12"/>
    </row>
    <row r="309" spans="1:2" ht="11.25">
      <c r="A309" s="12"/>
      <c r="B309" s="12"/>
    </row>
    <row r="310" spans="1:2" ht="11.25">
      <c r="A310" s="12"/>
      <c r="B310" s="12"/>
    </row>
    <row r="311" spans="1:2" ht="11.25">
      <c r="A311" s="12"/>
      <c r="B311" s="12"/>
    </row>
    <row r="312" spans="1:2" ht="11.25">
      <c r="A312" s="12"/>
      <c r="B312" s="12"/>
    </row>
    <row r="313" spans="1:2" ht="11.25">
      <c r="A313" s="12"/>
      <c r="B313" s="12"/>
    </row>
    <row r="314" spans="1:2" ht="11.25">
      <c r="A314" s="12"/>
      <c r="B314" s="12"/>
    </row>
    <row r="315" spans="1:2" ht="11.25">
      <c r="A315" s="12"/>
      <c r="B315" s="12"/>
    </row>
    <row r="316" spans="1:2" ht="11.25">
      <c r="A316" s="12"/>
      <c r="B316" s="12"/>
    </row>
    <row r="317" spans="1:2" ht="11.25">
      <c r="A317" s="12"/>
      <c r="B317" s="12"/>
    </row>
    <row r="318" spans="1:2" ht="11.25">
      <c r="A318" s="12"/>
      <c r="B318" s="12"/>
    </row>
    <row r="319" spans="1:2" ht="11.25">
      <c r="A319" s="12"/>
      <c r="B319" s="12"/>
    </row>
    <row r="320" spans="1:2" ht="11.25">
      <c r="A320" s="12"/>
      <c r="B320" s="12"/>
    </row>
    <row r="321" spans="1:2" ht="11.25">
      <c r="A321" s="12"/>
      <c r="B321" s="12"/>
    </row>
    <row r="322" spans="1:2" ht="11.25">
      <c r="A322" s="12"/>
      <c r="B322" s="12"/>
    </row>
    <row r="323" spans="1:2" ht="11.25">
      <c r="A323" s="12"/>
      <c r="B323" s="12"/>
    </row>
    <row r="324" spans="1:2" ht="11.25">
      <c r="A324" s="12"/>
      <c r="B324" s="12"/>
    </row>
    <row r="325" spans="1:2" ht="11.25">
      <c r="A325" s="12"/>
      <c r="B325" s="12"/>
    </row>
    <row r="326" spans="1:2" ht="11.25">
      <c r="A326" s="12"/>
      <c r="B326" s="12"/>
    </row>
    <row r="327" spans="1:2" ht="11.25">
      <c r="A327" s="12"/>
      <c r="B327" s="12"/>
    </row>
    <row r="328" spans="1:2" ht="11.25">
      <c r="A328" s="12"/>
      <c r="B328" s="12"/>
    </row>
    <row r="329" spans="1:2" ht="11.25">
      <c r="A329" s="12"/>
      <c r="B329" s="12"/>
    </row>
    <row r="330" spans="1:2" ht="11.25">
      <c r="A330" s="12"/>
      <c r="B330" s="12"/>
    </row>
    <row r="331" spans="1:2" ht="11.25">
      <c r="A331" s="12"/>
      <c r="B331" s="12"/>
    </row>
    <row r="332" spans="1:2" ht="11.25">
      <c r="A332" s="12"/>
      <c r="B332" s="12"/>
    </row>
    <row r="333" spans="1:2" ht="11.25">
      <c r="A333" s="12"/>
      <c r="B333" s="12"/>
    </row>
    <row r="334" spans="1:2" ht="11.25">
      <c r="A334" s="12"/>
      <c r="B334" s="12"/>
    </row>
    <row r="335" spans="1:2" ht="11.25">
      <c r="A335" s="12"/>
      <c r="B335" s="12"/>
    </row>
    <row r="336" spans="1:2" ht="11.25">
      <c r="A336" s="12"/>
      <c r="B336" s="12"/>
    </row>
    <row r="337" spans="1:2" ht="11.25">
      <c r="A337" s="12"/>
      <c r="B337" s="12"/>
    </row>
    <row r="338" spans="1:2" ht="11.25">
      <c r="A338" s="12"/>
      <c r="B338" s="12"/>
    </row>
    <row r="339" spans="1:2" ht="11.25">
      <c r="A339" s="12"/>
      <c r="B339" s="12"/>
    </row>
    <row r="340" spans="1:2" ht="11.25">
      <c r="A340" s="12"/>
      <c r="B340" s="12"/>
    </row>
    <row r="341" spans="1:2" ht="11.25">
      <c r="A341" s="12"/>
      <c r="B341" s="12"/>
    </row>
    <row r="342" spans="1:2" ht="11.25">
      <c r="A342" s="12"/>
      <c r="B342" s="12"/>
    </row>
    <row r="343" spans="1:2" ht="11.25">
      <c r="A343" s="12"/>
      <c r="B343" s="12"/>
    </row>
    <row r="344" spans="1:2" ht="11.25">
      <c r="A344" s="12"/>
      <c r="B344" s="12"/>
    </row>
    <row r="345" spans="1:2" ht="11.25">
      <c r="A345" s="12"/>
      <c r="B345" s="12"/>
    </row>
    <row r="346" spans="1:2" ht="11.25">
      <c r="A346" s="12"/>
      <c r="B346" s="12"/>
    </row>
    <row r="347" spans="1:2" ht="11.25">
      <c r="A347" s="12"/>
      <c r="B347" s="12"/>
    </row>
    <row r="348" spans="1:2" ht="11.25">
      <c r="A348" s="12"/>
      <c r="B348" s="12"/>
    </row>
    <row r="349" spans="1:2" ht="11.25">
      <c r="A349" s="12"/>
      <c r="B349" s="12"/>
    </row>
    <row r="350" spans="1:2" ht="11.25">
      <c r="A350" s="12"/>
      <c r="B350" s="12"/>
    </row>
    <row r="351" spans="1:2" ht="11.25">
      <c r="A351" s="12"/>
      <c r="B351" s="12"/>
    </row>
    <row r="352" spans="1:2" ht="11.25">
      <c r="A352" s="12"/>
      <c r="B352" s="12"/>
    </row>
    <row r="353" spans="1:2" ht="11.25">
      <c r="A353" s="12"/>
      <c r="B353" s="12"/>
    </row>
    <row r="354" spans="1:2" ht="11.25">
      <c r="A354" s="12"/>
      <c r="B354" s="12"/>
    </row>
    <row r="355" spans="1:2" ht="11.25">
      <c r="A355" s="12"/>
      <c r="B355" s="12"/>
    </row>
    <row r="356" spans="1:2" ht="11.25">
      <c r="A356" s="12"/>
      <c r="B356" s="12"/>
    </row>
    <row r="357" spans="1:2" ht="11.25">
      <c r="A357" s="12"/>
      <c r="B357" s="12"/>
    </row>
    <row r="358" spans="1:2" ht="11.25">
      <c r="A358" s="12"/>
      <c r="B358" s="12"/>
    </row>
    <row r="359" spans="1:2" ht="11.25">
      <c r="A359" s="12"/>
      <c r="B359" s="12"/>
    </row>
    <row r="360" spans="1:2" ht="11.25">
      <c r="A360" s="12"/>
      <c r="B360" s="12"/>
    </row>
    <row r="361" spans="1:2" ht="11.25">
      <c r="A361" s="12"/>
      <c r="B361" s="12"/>
    </row>
    <row r="362" spans="1:2" ht="11.25">
      <c r="A362" s="12"/>
      <c r="B362" s="12"/>
    </row>
    <row r="363" spans="1:2" ht="11.25">
      <c r="A363" s="12"/>
      <c r="B363" s="12"/>
    </row>
    <row r="364" spans="1:2" ht="11.25">
      <c r="A364" s="12"/>
      <c r="B364" s="12"/>
    </row>
    <row r="365" spans="1:2" ht="11.25">
      <c r="A365" s="12"/>
      <c r="B365" s="12"/>
    </row>
    <row r="366" spans="1:2" ht="11.25">
      <c r="A366" s="12"/>
      <c r="B366" s="12"/>
    </row>
    <row r="367" spans="1:2" ht="11.25">
      <c r="A367" s="12"/>
      <c r="B367" s="12"/>
    </row>
    <row r="368" spans="1:2" ht="11.25">
      <c r="A368" s="12"/>
      <c r="B368" s="12"/>
    </row>
    <row r="369" spans="1:2" ht="11.25">
      <c r="A369" s="12"/>
      <c r="B369" s="12"/>
    </row>
    <row r="370" spans="1:2" ht="11.25">
      <c r="A370" s="12"/>
      <c r="B370" s="12"/>
    </row>
    <row r="371" spans="1:2" ht="11.25">
      <c r="A371" s="12"/>
      <c r="B371" s="12"/>
    </row>
    <row r="372" spans="1:2" ht="11.25">
      <c r="A372" s="12"/>
      <c r="B372" s="12"/>
    </row>
    <row r="373" spans="1:2" ht="11.25">
      <c r="A373" s="12"/>
      <c r="B373" s="12"/>
    </row>
    <row r="374" spans="1:2" ht="11.25">
      <c r="A374" s="12"/>
      <c r="B374" s="12"/>
    </row>
    <row r="375" spans="1:2" ht="11.25">
      <c r="A375" s="12"/>
      <c r="B375" s="12"/>
    </row>
    <row r="376" spans="1:2" ht="11.25">
      <c r="A376" s="12"/>
      <c r="B376" s="12"/>
    </row>
    <row r="377" spans="1:2" ht="11.25">
      <c r="A377" s="12"/>
      <c r="B377" s="12"/>
    </row>
    <row r="378" spans="1:2" ht="11.25">
      <c r="A378" s="12"/>
      <c r="B378" s="12"/>
    </row>
    <row r="379" spans="1:2" ht="11.25">
      <c r="A379" s="12"/>
      <c r="B379" s="12"/>
    </row>
    <row r="380" spans="1:2" ht="11.25">
      <c r="A380" s="12"/>
      <c r="B380" s="12"/>
    </row>
    <row r="381" spans="1:2" ht="11.25">
      <c r="A381" s="12"/>
      <c r="B381" s="12"/>
    </row>
    <row r="382" spans="1:2" ht="11.25">
      <c r="A382" s="12"/>
      <c r="B382" s="12"/>
    </row>
    <row r="383" spans="1:2" ht="11.25">
      <c r="A383" s="12"/>
      <c r="B383" s="12"/>
    </row>
    <row r="384" spans="1:2" ht="11.25">
      <c r="A384" s="12"/>
      <c r="B384" s="12"/>
    </row>
    <row r="385" spans="1:2" ht="11.25">
      <c r="A385" s="12"/>
      <c r="B385" s="12"/>
    </row>
    <row r="386" spans="1:2" ht="11.25">
      <c r="A386" s="12"/>
      <c r="B386" s="12"/>
    </row>
    <row r="387" spans="1:2" ht="11.25">
      <c r="A387" s="12"/>
      <c r="B387" s="12"/>
    </row>
    <row r="388" spans="1:2" ht="11.25">
      <c r="A388" s="12"/>
      <c r="B388" s="12"/>
    </row>
    <row r="389" spans="1:2" ht="11.25">
      <c r="A389" s="12"/>
      <c r="B389" s="12"/>
    </row>
    <row r="390" spans="1:2" ht="11.25">
      <c r="A390" s="12"/>
      <c r="B390" s="12"/>
    </row>
    <row r="391" spans="1:2" ht="11.25">
      <c r="A391" s="12"/>
      <c r="B391" s="12"/>
    </row>
    <row r="392" spans="1:2" ht="11.25">
      <c r="A392" s="12"/>
      <c r="B392" s="12"/>
    </row>
    <row r="393" spans="1:2" ht="11.25">
      <c r="A393" s="12"/>
      <c r="B393" s="12"/>
    </row>
    <row r="394" spans="1:2" ht="11.25">
      <c r="A394" s="12"/>
      <c r="B394" s="12"/>
    </row>
    <row r="395" spans="1:2" ht="11.25">
      <c r="A395" s="12"/>
      <c r="B395" s="12"/>
    </row>
    <row r="396" spans="1:2" ht="11.25">
      <c r="A396" s="12"/>
      <c r="B396" s="12"/>
    </row>
    <row r="397" spans="1:2" ht="11.25">
      <c r="A397" s="12"/>
      <c r="B397" s="12"/>
    </row>
    <row r="398" spans="1:2" ht="11.25">
      <c r="A398" s="12"/>
      <c r="B398" s="12"/>
    </row>
    <row r="399" spans="1:2" ht="11.25">
      <c r="A399" s="12"/>
      <c r="B399" s="12"/>
    </row>
    <row r="400" spans="1:2" ht="11.25">
      <c r="A400" s="12"/>
      <c r="B400" s="12"/>
    </row>
    <row r="401" spans="1:2" ht="11.25">
      <c r="A401" s="12"/>
      <c r="B401" s="12"/>
    </row>
    <row r="402" spans="1:2" ht="11.25">
      <c r="A402" s="12"/>
      <c r="B402" s="12"/>
    </row>
    <row r="403" spans="1:2" ht="11.25">
      <c r="A403" s="12"/>
      <c r="B403" s="12"/>
    </row>
    <row r="404" spans="1:2" ht="11.25">
      <c r="A404" s="12"/>
      <c r="B404" s="12"/>
    </row>
    <row r="405" spans="1:2" ht="11.25">
      <c r="A405" s="12"/>
      <c r="B405" s="12"/>
    </row>
    <row r="406" spans="1:2" ht="11.25">
      <c r="A406" s="12"/>
      <c r="B406" s="12"/>
    </row>
    <row r="407" spans="1:2" ht="11.25">
      <c r="A407" s="12"/>
      <c r="B407" s="12"/>
    </row>
    <row r="408" spans="1:2" ht="11.25">
      <c r="A408" s="12"/>
      <c r="B408" s="12"/>
    </row>
    <row r="409" spans="1:2" ht="11.25">
      <c r="A409" s="12"/>
      <c r="B409" s="12"/>
    </row>
    <row r="410" spans="1:2" ht="11.25">
      <c r="A410" s="12"/>
      <c r="B410" s="12"/>
    </row>
    <row r="411" spans="1:2" ht="11.25">
      <c r="A411" s="12"/>
      <c r="B411" s="12"/>
    </row>
    <row r="412" spans="1:2" ht="11.25">
      <c r="A412" s="12"/>
      <c r="B412" s="12"/>
    </row>
    <row r="413" spans="1:2" ht="11.25">
      <c r="A413" s="12"/>
      <c r="B413" s="12"/>
    </row>
    <row r="414" spans="1:2" ht="11.25">
      <c r="A414" s="12"/>
      <c r="B414" s="12"/>
    </row>
    <row r="415" spans="1:2" ht="11.25">
      <c r="A415" s="12"/>
      <c r="B415" s="12"/>
    </row>
    <row r="416" spans="1:2" ht="11.25">
      <c r="A416" s="12"/>
      <c r="B416" s="12"/>
    </row>
    <row r="417" spans="1:2" ht="11.25">
      <c r="A417" s="12"/>
      <c r="B417" s="12"/>
    </row>
    <row r="418" spans="1:2" ht="11.25">
      <c r="A418" s="12"/>
      <c r="B418" s="12"/>
    </row>
    <row r="419" spans="1:2" ht="11.25">
      <c r="A419" s="12"/>
      <c r="B419" s="12"/>
    </row>
    <row r="420" spans="1:2" ht="11.25">
      <c r="A420" s="12"/>
      <c r="B420" s="12"/>
    </row>
    <row r="421" spans="1:2" ht="11.25">
      <c r="A421" s="12"/>
      <c r="B421" s="12"/>
    </row>
    <row r="422" spans="1:2" ht="11.25">
      <c r="A422" s="12"/>
      <c r="B422" s="12"/>
    </row>
    <row r="423" spans="1:2" ht="11.25">
      <c r="A423" s="12"/>
      <c r="B423" s="12"/>
    </row>
    <row r="424" spans="1:2" ht="11.25">
      <c r="A424" s="12"/>
      <c r="B424" s="12"/>
    </row>
    <row r="425" spans="1:2" ht="11.25">
      <c r="A425" s="12"/>
      <c r="B425" s="12"/>
    </row>
    <row r="426" spans="1:2" ht="11.25">
      <c r="A426" s="12"/>
      <c r="B426" s="12"/>
    </row>
    <row r="427" spans="1:2" ht="11.25">
      <c r="A427" s="12"/>
      <c r="B427" s="12"/>
    </row>
    <row r="428" spans="1:2" ht="11.25">
      <c r="A428" s="12"/>
      <c r="B428" s="12"/>
    </row>
    <row r="429" spans="1:2" ht="11.25">
      <c r="A429" s="12"/>
      <c r="B429" s="12"/>
    </row>
    <row r="430" spans="1:2" ht="11.25">
      <c r="A430" s="12"/>
      <c r="B430" s="12"/>
    </row>
    <row r="431" spans="1:2" ht="11.25">
      <c r="A431" s="12"/>
      <c r="B431" s="12"/>
    </row>
    <row r="432" spans="1:2" ht="11.25">
      <c r="A432" s="12"/>
      <c r="B432" s="12"/>
    </row>
    <row r="433" spans="1:2" ht="11.25">
      <c r="A433" s="12"/>
      <c r="B433" s="12"/>
    </row>
    <row r="434" spans="1:2" ht="11.25">
      <c r="A434" s="12"/>
      <c r="B434" s="12"/>
    </row>
    <row r="435" spans="1:2" ht="11.25">
      <c r="A435" s="12"/>
      <c r="B435" s="12"/>
    </row>
    <row r="436" spans="1:2" ht="11.25">
      <c r="A436" s="12"/>
      <c r="B436" s="12"/>
    </row>
    <row r="437" spans="1:2" ht="11.25">
      <c r="A437" s="12"/>
      <c r="B437" s="12"/>
    </row>
    <row r="438" spans="1:2" ht="11.25">
      <c r="A438" s="12"/>
      <c r="B438" s="12"/>
    </row>
    <row r="439" spans="1:2" ht="11.25">
      <c r="A439" s="12"/>
      <c r="B439" s="12"/>
    </row>
    <row r="440" spans="1:2" ht="11.25">
      <c r="A440" s="12"/>
      <c r="B440" s="12"/>
    </row>
    <row r="441" spans="1:2" ht="11.25">
      <c r="A441" s="12"/>
      <c r="B441" s="12"/>
    </row>
    <row r="442" spans="1:2" ht="11.25">
      <c r="A442" s="12"/>
      <c r="B442" s="12"/>
    </row>
    <row r="443" spans="1:2" ht="11.25">
      <c r="A443" s="12"/>
      <c r="B443" s="12"/>
    </row>
    <row r="444" spans="1:2" ht="11.25">
      <c r="A444" s="12"/>
      <c r="B444" s="12"/>
    </row>
    <row r="445" spans="1:2" ht="11.25">
      <c r="A445" s="12"/>
      <c r="B445" s="12"/>
    </row>
    <row r="446" spans="1:2" ht="11.25">
      <c r="A446" s="12"/>
      <c r="B446" s="12"/>
    </row>
    <row r="447" spans="1:2" ht="11.25">
      <c r="A447" s="12"/>
      <c r="B447" s="12"/>
    </row>
    <row r="448" spans="1:2" ht="11.25">
      <c r="A448" s="12"/>
      <c r="B448" s="12"/>
    </row>
    <row r="449" spans="1:2" ht="11.25">
      <c r="A449" s="12"/>
      <c r="B449" s="12"/>
    </row>
    <row r="450" spans="1:2" ht="11.25">
      <c r="A450" s="12"/>
      <c r="B450" s="12"/>
    </row>
    <row r="451" spans="1:2" ht="11.25">
      <c r="A451" s="12"/>
      <c r="B451" s="12"/>
    </row>
    <row r="452" spans="1:2" ht="11.25">
      <c r="A452" s="12"/>
      <c r="B452" s="12"/>
    </row>
    <row r="453" spans="1:2" ht="11.25">
      <c r="A453" s="12"/>
      <c r="B453" s="12"/>
    </row>
    <row r="454" spans="1:2" ht="11.25">
      <c r="A454" s="12"/>
      <c r="B454" s="12"/>
    </row>
    <row r="455" spans="1:2" ht="11.25">
      <c r="A455" s="12"/>
      <c r="B455" s="12"/>
    </row>
    <row r="456" spans="1:2" ht="11.25">
      <c r="A456" s="12"/>
      <c r="B456" s="12"/>
    </row>
    <row r="457" spans="1:2" ht="11.25">
      <c r="A457" s="12"/>
      <c r="B457" s="12"/>
    </row>
    <row r="458" spans="1:2" ht="11.25">
      <c r="A458" s="12"/>
      <c r="B458" s="12"/>
    </row>
    <row r="459" spans="1:2" ht="11.25">
      <c r="A459" s="12"/>
      <c r="B459" s="12"/>
    </row>
    <row r="460" spans="1:2" ht="11.25">
      <c r="A460" s="12"/>
      <c r="B460" s="12"/>
    </row>
    <row r="461" spans="1:2" ht="11.25">
      <c r="A461" s="12"/>
      <c r="B461" s="12"/>
    </row>
    <row r="462" spans="1:2" ht="11.25">
      <c r="A462" s="12"/>
      <c r="B462" s="12"/>
    </row>
    <row r="463" spans="1:2" ht="11.25">
      <c r="A463" s="12"/>
      <c r="B463" s="12"/>
    </row>
    <row r="464" spans="1:2" ht="11.25">
      <c r="A464" s="12"/>
      <c r="B464" s="12"/>
    </row>
    <row r="465" spans="1:2" ht="11.25">
      <c r="A465" s="12"/>
      <c r="B465" s="12"/>
    </row>
    <row r="466" spans="1:2" ht="11.25">
      <c r="A466" s="12"/>
      <c r="B466" s="12"/>
    </row>
    <row r="467" spans="1:2" ht="11.25">
      <c r="A467" s="12"/>
      <c r="B467" s="12"/>
    </row>
    <row r="468" spans="1:2" ht="11.25">
      <c r="A468" s="12"/>
      <c r="B468" s="12"/>
    </row>
    <row r="469" spans="1:2" ht="11.25">
      <c r="A469" s="12"/>
      <c r="B469" s="12"/>
    </row>
    <row r="470" spans="1:2" ht="11.25">
      <c r="A470" s="12"/>
      <c r="B470" s="12"/>
    </row>
    <row r="471" spans="1:2" ht="11.25">
      <c r="A471" s="12"/>
      <c r="B471" s="12"/>
    </row>
    <row r="472" spans="1:2" ht="11.25">
      <c r="A472" s="12"/>
      <c r="B472" s="12"/>
    </row>
    <row r="473" spans="1:2" ht="11.25">
      <c r="A473" s="12"/>
      <c r="B473" s="12"/>
    </row>
    <row r="474" spans="1:2" ht="11.25">
      <c r="A474" s="12"/>
      <c r="B474" s="12"/>
    </row>
    <row r="475" spans="1:2" ht="11.25">
      <c r="A475" s="12"/>
      <c r="B475" s="12"/>
    </row>
    <row r="476" spans="1:2" ht="11.25">
      <c r="A476" s="12"/>
      <c r="B476" s="12"/>
    </row>
    <row r="477" spans="1:2" ht="11.25">
      <c r="A477" s="12"/>
      <c r="B477" s="12"/>
    </row>
    <row r="478" spans="1:2" ht="11.25">
      <c r="A478" s="12"/>
      <c r="B478" s="12"/>
    </row>
    <row r="479" spans="1:2" ht="11.25">
      <c r="A479" s="12"/>
      <c r="B479" s="12"/>
    </row>
    <row r="480" spans="1:2" ht="11.25">
      <c r="A480" s="12"/>
      <c r="B480" s="12"/>
    </row>
    <row r="481" spans="1:2" ht="11.25">
      <c r="A481" s="12"/>
      <c r="B481" s="12"/>
    </row>
    <row r="482" spans="1:2" ht="11.25">
      <c r="A482" s="12"/>
      <c r="B482" s="12"/>
    </row>
    <row r="483" spans="1:2" ht="11.25">
      <c r="A483" s="12"/>
      <c r="B483" s="12"/>
    </row>
    <row r="484" spans="1:2" ht="11.25">
      <c r="A484" s="12"/>
      <c r="B484" s="12"/>
    </row>
    <row r="485" spans="1:2" ht="11.25">
      <c r="A485" s="12"/>
      <c r="B485" s="12"/>
    </row>
    <row r="486" spans="1:2" ht="11.25">
      <c r="A486" s="12"/>
      <c r="B486" s="12"/>
    </row>
    <row r="487" spans="1:2" ht="11.25">
      <c r="A487" s="12"/>
      <c r="B487" s="12"/>
    </row>
    <row r="488" spans="1:2" ht="11.25">
      <c r="A488" s="12"/>
      <c r="B488" s="12"/>
    </row>
    <row r="489" spans="1:2" ht="11.25">
      <c r="A489" s="12"/>
      <c r="B489" s="12"/>
    </row>
    <row r="490" spans="1:2" ht="11.25">
      <c r="A490" s="12"/>
      <c r="B490" s="12"/>
    </row>
    <row r="491" spans="1:2" ht="11.25">
      <c r="A491" s="12"/>
      <c r="B491" s="12"/>
    </row>
    <row r="492" spans="1:2" ht="11.25">
      <c r="A492" s="12"/>
      <c r="B492" s="12"/>
    </row>
    <row r="493" spans="1:2" ht="11.25">
      <c r="A493" s="12"/>
      <c r="B493" s="12"/>
    </row>
    <row r="494" spans="1:2" ht="11.25">
      <c r="A494" s="12"/>
      <c r="B494" s="12"/>
    </row>
    <row r="495" spans="1:2" ht="11.25">
      <c r="A495" s="12"/>
      <c r="B495" s="12"/>
    </row>
    <row r="496" spans="1:2" ht="11.25">
      <c r="A496" s="12"/>
      <c r="B496" s="12"/>
    </row>
    <row r="497" spans="1:2" ht="11.25">
      <c r="A497" s="12"/>
      <c r="B497" s="12"/>
    </row>
    <row r="498" spans="1:2" ht="11.25">
      <c r="A498" s="12"/>
      <c r="B498" s="12"/>
    </row>
    <row r="499" spans="1:2" ht="11.25">
      <c r="A499" s="12"/>
      <c r="B499" s="12"/>
    </row>
    <row r="500" spans="1:2" ht="11.25">
      <c r="A500" s="12"/>
      <c r="B500" s="12"/>
    </row>
    <row r="501" spans="1:2" ht="11.25">
      <c r="A501" s="12"/>
      <c r="B501" s="12"/>
    </row>
    <row r="502" spans="1:2" ht="11.25">
      <c r="A502" s="12"/>
      <c r="B502" s="12"/>
    </row>
    <row r="503" spans="1:2" ht="11.25">
      <c r="A503" s="12"/>
      <c r="B503" s="12"/>
    </row>
    <row r="504" spans="1:2" ht="11.25">
      <c r="A504" s="12"/>
      <c r="B504" s="12"/>
    </row>
    <row r="505" spans="1:2" ht="11.25">
      <c r="A505" s="12"/>
      <c r="B505" s="12"/>
    </row>
    <row r="506" spans="1:2" ht="11.25">
      <c r="A506" s="12"/>
      <c r="B506" s="12"/>
    </row>
    <row r="507" spans="1:2" ht="11.25">
      <c r="A507" s="12"/>
      <c r="B507" s="12"/>
    </row>
    <row r="508" spans="1:2" ht="11.25">
      <c r="A508" s="12"/>
      <c r="B508" s="12"/>
    </row>
    <row r="509" spans="1:2" ht="11.25">
      <c r="A509" s="12"/>
      <c r="B509" s="12"/>
    </row>
    <row r="510" spans="1:2" ht="11.25">
      <c r="A510" s="12"/>
      <c r="B510" s="12"/>
    </row>
    <row r="511" spans="1:2" ht="11.25">
      <c r="A511" s="12"/>
      <c r="B511" s="12"/>
    </row>
    <row r="512" spans="1:2" ht="11.25">
      <c r="A512" s="12"/>
      <c r="B512" s="12"/>
    </row>
    <row r="513" spans="1:2" ht="11.25">
      <c r="A513" s="12"/>
      <c r="B513" s="12"/>
    </row>
    <row r="514" spans="1:2" ht="11.25">
      <c r="A514" s="12"/>
      <c r="B514" s="12"/>
    </row>
    <row r="515" spans="1:2" ht="11.25">
      <c r="A515" s="12"/>
      <c r="B515" s="12"/>
    </row>
    <row r="516" spans="1:2" ht="11.25">
      <c r="A516" s="12"/>
      <c r="B516" s="12"/>
    </row>
    <row r="517" spans="1:2" ht="11.25">
      <c r="A517" s="12"/>
      <c r="B517" s="12"/>
    </row>
    <row r="518" spans="1:2" ht="11.25">
      <c r="A518" s="12"/>
      <c r="B518" s="12"/>
    </row>
    <row r="519" spans="1:2" ht="11.25">
      <c r="A519" s="12"/>
      <c r="B519" s="12"/>
    </row>
    <row r="520" spans="1:2" ht="11.25">
      <c r="A520" s="12"/>
      <c r="B520" s="12"/>
    </row>
    <row r="521" spans="1:2" ht="11.25">
      <c r="A521" s="12"/>
      <c r="B521" s="12"/>
    </row>
    <row r="522" spans="1:2" ht="11.25">
      <c r="A522" s="12"/>
      <c r="B522" s="12"/>
    </row>
    <row r="523" spans="1:2" ht="11.25">
      <c r="A523" s="12"/>
      <c r="B523" s="12"/>
    </row>
    <row r="524" spans="1:2" ht="11.25">
      <c r="A524" s="12"/>
      <c r="B524" s="12"/>
    </row>
    <row r="525" spans="1:2" ht="11.25">
      <c r="A525" s="12"/>
      <c r="B525" s="12"/>
    </row>
    <row r="526" spans="1:2" ht="11.25">
      <c r="A526" s="12"/>
      <c r="B526" s="12"/>
    </row>
    <row r="527" spans="1:2" ht="11.25">
      <c r="A527" s="12"/>
      <c r="B527" s="12"/>
    </row>
    <row r="528" spans="1:2" ht="11.25">
      <c r="A528" s="12"/>
      <c r="B528" s="12"/>
    </row>
    <row r="529" spans="1:2" ht="11.25">
      <c r="A529" s="12"/>
      <c r="B529" s="12"/>
    </row>
    <row r="530" spans="1:2" ht="11.25">
      <c r="A530" s="12"/>
      <c r="B530" s="12"/>
    </row>
    <row r="531" spans="1:2" ht="11.25">
      <c r="A531" s="12"/>
      <c r="B531" s="12"/>
    </row>
    <row r="532" spans="1:2" ht="11.25">
      <c r="A532" s="12"/>
      <c r="B532" s="12"/>
    </row>
    <row r="533" spans="1:2" ht="11.25">
      <c r="A533" s="12"/>
      <c r="B533" s="12"/>
    </row>
    <row r="534" spans="1:2" ht="11.25">
      <c r="A534" s="12"/>
      <c r="B534" s="12"/>
    </row>
    <row r="535" spans="1:2" ht="11.25">
      <c r="A535" s="12"/>
      <c r="B535" s="12"/>
    </row>
    <row r="536" spans="1:2" ht="11.25">
      <c r="A536" s="12"/>
      <c r="B536" s="12"/>
    </row>
    <row r="537" spans="1:2" ht="11.25">
      <c r="A537" s="12"/>
      <c r="B537" s="12"/>
    </row>
    <row r="538" spans="1:2" ht="11.25">
      <c r="A538" s="12"/>
      <c r="B538" s="12"/>
    </row>
    <row r="539" spans="1:2" ht="11.25">
      <c r="A539" s="12"/>
      <c r="B539" s="12"/>
    </row>
    <row r="540" spans="1:2" ht="11.25">
      <c r="A540" s="12"/>
      <c r="B540" s="12"/>
    </row>
    <row r="541" spans="1:2" ht="11.25">
      <c r="A541" s="12"/>
      <c r="B541" s="12"/>
    </row>
    <row r="542" spans="1:2" ht="11.25">
      <c r="A542" s="12"/>
      <c r="B542" s="12"/>
    </row>
    <row r="543" spans="1:2" ht="11.25">
      <c r="A543" s="12"/>
      <c r="B543" s="12"/>
    </row>
    <row r="544" spans="1:2" ht="11.25">
      <c r="A544" s="12"/>
      <c r="B544" s="12"/>
    </row>
    <row r="545" spans="1:2" ht="11.25">
      <c r="A545" s="12"/>
      <c r="B545" s="12"/>
    </row>
    <row r="546" spans="1:2" ht="11.25">
      <c r="A546" s="12"/>
      <c r="B546" s="12"/>
    </row>
    <row r="547" spans="1:2" ht="11.25">
      <c r="A547" s="12"/>
      <c r="B547" s="12"/>
    </row>
    <row r="548" spans="1:2" ht="11.25">
      <c r="A548" s="12"/>
      <c r="B548" s="12"/>
    </row>
    <row r="549" spans="1:2" ht="11.25">
      <c r="A549" s="12"/>
      <c r="B549" s="12"/>
    </row>
    <row r="550" spans="1:2" ht="11.25">
      <c r="A550" s="12"/>
      <c r="B550" s="12"/>
    </row>
    <row r="551" spans="1:2" ht="11.25">
      <c r="A551" s="12"/>
      <c r="B551" s="12"/>
    </row>
    <row r="552" spans="1:2" ht="11.25">
      <c r="A552" s="12"/>
      <c r="B552" s="12"/>
    </row>
    <row r="553" spans="1:2" ht="11.25">
      <c r="A553" s="12"/>
      <c r="B553" s="12"/>
    </row>
    <row r="554" spans="1:2" ht="11.25">
      <c r="A554" s="12"/>
      <c r="B554" s="12"/>
    </row>
    <row r="555" spans="1:2" ht="11.25">
      <c r="A555" s="12"/>
      <c r="B555" s="12"/>
    </row>
    <row r="556" spans="1:2" ht="11.25">
      <c r="A556" s="12"/>
      <c r="B556" s="12"/>
    </row>
    <row r="557" spans="1:2" ht="11.25">
      <c r="A557" s="12"/>
      <c r="B557" s="12"/>
    </row>
    <row r="558" spans="1:2" ht="11.25">
      <c r="A558" s="12"/>
      <c r="B558" s="12"/>
    </row>
    <row r="559" spans="1:2" ht="11.25">
      <c r="A559" s="12"/>
      <c r="B559" s="12"/>
    </row>
    <row r="560" spans="1:2" ht="11.25">
      <c r="A560" s="12"/>
      <c r="B560" s="12"/>
    </row>
    <row r="561" spans="1:2" ht="11.25">
      <c r="A561" s="12"/>
      <c r="B561" s="12"/>
    </row>
    <row r="562" spans="1:2" ht="11.25">
      <c r="A562" s="12"/>
      <c r="B562" s="12"/>
    </row>
    <row r="563" spans="1:2" ht="11.25">
      <c r="A563" s="12"/>
      <c r="B563" s="12"/>
    </row>
    <row r="564" spans="1:2" ht="11.25">
      <c r="A564" s="12"/>
      <c r="B564" s="12"/>
    </row>
    <row r="565" spans="1:2" ht="11.25">
      <c r="A565" s="12"/>
      <c r="B565" s="12"/>
    </row>
    <row r="566" spans="1:2" ht="11.25">
      <c r="A566" s="12"/>
      <c r="B566" s="12"/>
    </row>
    <row r="567" spans="1:2" ht="11.25">
      <c r="A567" s="12"/>
      <c r="B567" s="12"/>
    </row>
    <row r="568" spans="1:2" ht="11.25">
      <c r="A568" s="12"/>
      <c r="B568" s="12"/>
    </row>
    <row r="569" spans="1:2" ht="11.25">
      <c r="A569" s="12"/>
      <c r="B569" s="12"/>
    </row>
    <row r="570" spans="1:2" ht="11.25">
      <c r="A570" s="12"/>
      <c r="B570" s="12"/>
    </row>
    <row r="571" spans="1:2" ht="11.25">
      <c r="A571" s="12"/>
      <c r="B571" s="12"/>
    </row>
    <row r="572" spans="1:2" ht="11.25">
      <c r="A572" s="12"/>
      <c r="B572" s="12"/>
    </row>
    <row r="573" spans="1:2" ht="11.25">
      <c r="A573" s="12"/>
      <c r="B573" s="12"/>
    </row>
    <row r="574" spans="1:2" ht="11.25">
      <c r="A574" s="12"/>
      <c r="B574" s="12"/>
    </row>
    <row r="575" spans="1:2" ht="11.25">
      <c r="A575" s="12"/>
      <c r="B575" s="12"/>
    </row>
    <row r="576" spans="1:2" ht="11.25">
      <c r="A576" s="12"/>
      <c r="B576" s="12"/>
    </row>
    <row r="577" spans="1:2" ht="11.25">
      <c r="A577" s="12"/>
      <c r="B577" s="12"/>
    </row>
    <row r="578" spans="1:2" ht="11.25">
      <c r="A578" s="12"/>
      <c r="B578" s="12"/>
    </row>
    <row r="579" spans="1:2" ht="11.25">
      <c r="A579" s="12"/>
      <c r="B579" s="12"/>
    </row>
    <row r="580" spans="1:2" ht="11.25">
      <c r="A580" s="12"/>
      <c r="B580" s="12"/>
    </row>
    <row r="581" spans="1:2" ht="11.25">
      <c r="A581" s="12"/>
      <c r="B581" s="12"/>
    </row>
    <row r="582" spans="1:2" ht="11.25">
      <c r="A582" s="12"/>
      <c r="B582" s="12"/>
    </row>
    <row r="583" spans="1:2" ht="11.25">
      <c r="A583" s="12"/>
      <c r="B583" s="12"/>
    </row>
    <row r="584" spans="1:2" ht="11.25">
      <c r="A584" s="12"/>
      <c r="B584" s="12"/>
    </row>
    <row r="585" spans="1:2" ht="11.25">
      <c r="A585" s="12"/>
      <c r="B585" s="12"/>
    </row>
    <row r="586" spans="1:2" ht="11.25">
      <c r="A586" s="12"/>
      <c r="B586" s="12"/>
    </row>
    <row r="587" spans="1:2" ht="11.25">
      <c r="A587" s="12"/>
      <c r="B587" s="12"/>
    </row>
    <row r="588" spans="1:2" ht="11.25">
      <c r="A588" s="12"/>
      <c r="B588" s="12"/>
    </row>
    <row r="589" spans="1:2" ht="11.25">
      <c r="A589" s="12"/>
      <c r="B589" s="12"/>
    </row>
    <row r="590" spans="1:2" ht="11.25">
      <c r="A590" s="12"/>
      <c r="B590" s="12"/>
    </row>
    <row r="591" spans="1:2" ht="11.25">
      <c r="A591" s="12"/>
      <c r="B591" s="12"/>
    </row>
    <row r="592" spans="1:2" ht="11.25">
      <c r="A592" s="12"/>
      <c r="B592" s="12"/>
    </row>
    <row r="593" spans="1:2" ht="11.25">
      <c r="A593" s="12"/>
      <c r="B593" s="12"/>
    </row>
    <row r="594" spans="1:2" ht="11.25">
      <c r="A594" s="12"/>
      <c r="B594" s="12"/>
    </row>
    <row r="595" spans="1:2" ht="11.25">
      <c r="A595" s="12"/>
      <c r="B595" s="12"/>
    </row>
    <row r="596" spans="1:2" ht="11.25">
      <c r="A596" s="12"/>
      <c r="B596" s="12"/>
    </row>
    <row r="597" spans="1:2" ht="11.25">
      <c r="A597" s="12"/>
      <c r="B597" s="12"/>
    </row>
    <row r="598" spans="1:2" ht="11.25">
      <c r="A598" s="12"/>
      <c r="B598" s="12"/>
    </row>
    <row r="599" spans="1:2" ht="11.25">
      <c r="A599" s="12"/>
      <c r="B599" s="12"/>
    </row>
    <row r="600" spans="1:2" ht="11.25">
      <c r="A600" s="12"/>
      <c r="B600" s="12"/>
    </row>
  </sheetData>
  <sheetProtection/>
  <printOptions/>
  <pageMargins left="0.7874015748031497" right="0.7874015748031497" top="0.7874015748031497" bottom="1.0236220472440944" header="0.5118110236220472" footer="0.7874015748031497"/>
  <pageSetup firstPageNumber="98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1"/>
  <sheetViews>
    <sheetView zoomScalePageLayoutView="0" workbookViewId="0" topLeftCell="A541">
      <selection activeCell="B558" sqref="B558"/>
    </sheetView>
  </sheetViews>
  <sheetFormatPr defaultColWidth="9.00390625" defaultRowHeight="12.75"/>
  <cols>
    <col min="1" max="1" width="5.7109375" style="165" customWidth="1"/>
    <col min="2" max="2" width="7.421875" style="165" customWidth="1"/>
    <col min="3" max="3" width="57.57421875" style="12" customWidth="1"/>
    <col min="4" max="4" width="16.140625" style="12" customWidth="1"/>
    <col min="5" max="5" width="16.57421875" style="12" customWidth="1"/>
    <col min="6" max="6" width="15.7109375" style="12" customWidth="1"/>
    <col min="7" max="7" width="8.28125" style="166" customWidth="1"/>
    <col min="8" max="9" width="9.00390625" style="12" customWidth="1"/>
    <col min="10" max="10" width="17.7109375" style="87" customWidth="1"/>
    <col min="11" max="253" width="9.00390625" style="12" customWidth="1"/>
    <col min="254" max="16384" width="9.00390625" style="9" customWidth="1"/>
  </cols>
  <sheetData>
    <row r="1" ht="10.5">
      <c r="A1" s="321" t="s">
        <v>495</v>
      </c>
    </row>
    <row r="2" spans="6:7" ht="10.5">
      <c r="F2" s="167" t="s">
        <v>157</v>
      </c>
      <c r="G2" s="9"/>
    </row>
    <row r="3" spans="6:7" ht="10.5">
      <c r="F3" s="167"/>
      <c r="G3" s="12"/>
    </row>
    <row r="4" spans="1:256" s="12" customFormat="1" ht="31.5">
      <c r="A4" s="453" t="s">
        <v>1</v>
      </c>
      <c r="B4" s="453" t="s">
        <v>158</v>
      </c>
      <c r="C4" s="453" t="s">
        <v>159</v>
      </c>
      <c r="D4" s="454" t="s">
        <v>496</v>
      </c>
      <c r="E4" s="453" t="s">
        <v>358</v>
      </c>
      <c r="F4" s="473" t="s">
        <v>497</v>
      </c>
      <c r="G4" s="453" t="s">
        <v>160</v>
      </c>
      <c r="J4" s="87"/>
      <c r="IT4" s="9"/>
      <c r="IU4" s="9"/>
      <c r="IV4" s="9"/>
    </row>
    <row r="5" spans="1:7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11">
        <v>6</v>
      </c>
      <c r="G5" s="7">
        <v>7</v>
      </c>
    </row>
    <row r="6" spans="1:256" s="168" customFormat="1" ht="28.5" customHeight="1">
      <c r="A6" s="474" t="s">
        <v>7</v>
      </c>
      <c r="B6" s="448"/>
      <c r="C6" s="449" t="s">
        <v>8</v>
      </c>
      <c r="D6" s="450">
        <f>SUM(D11,D14)</f>
        <v>1470</v>
      </c>
      <c r="E6" s="450">
        <f>SUM(E11,E14)</f>
        <v>23677.81</v>
      </c>
      <c r="F6" s="450">
        <f>SUM(F11,F14)</f>
        <v>23670.52</v>
      </c>
      <c r="G6" s="451">
        <f>F6/E6*100</f>
        <v>99.96921167962746</v>
      </c>
      <c r="J6" s="169"/>
      <c r="IT6" s="170"/>
      <c r="IU6" s="170"/>
      <c r="IV6" s="170"/>
    </row>
    <row r="7" spans="1:256" s="168" customFormat="1" ht="24" customHeight="1">
      <c r="A7" s="271"/>
      <c r="B7" s="271"/>
      <c r="C7" s="322" t="s">
        <v>349</v>
      </c>
      <c r="D7" s="323">
        <f>SUM(D8:D10)</f>
        <v>1470</v>
      </c>
      <c r="E7" s="323">
        <f>SUM(E8:E10)</f>
        <v>23677.81</v>
      </c>
      <c r="F7" s="323">
        <f>SUM(F8:F10)</f>
        <v>23670.52</v>
      </c>
      <c r="G7" s="324">
        <f aca="true" t="shared" si="0" ref="G7:G71">F7/E7*100</f>
        <v>99.96921167962746</v>
      </c>
      <c r="J7" s="169"/>
      <c r="IT7" s="170"/>
      <c r="IU7" s="170"/>
      <c r="IV7" s="170"/>
    </row>
    <row r="8" spans="1:256" s="168" customFormat="1" ht="18.75" customHeight="1">
      <c r="A8" s="271"/>
      <c r="B8" s="271"/>
      <c r="C8" s="325" t="s">
        <v>350</v>
      </c>
      <c r="D8" s="272">
        <f>SUM(D16)</f>
        <v>0</v>
      </c>
      <c r="E8" s="272">
        <f>SUM(E16)</f>
        <v>433.48</v>
      </c>
      <c r="F8" s="272">
        <f>SUM(F16)</f>
        <v>433.48</v>
      </c>
      <c r="G8" s="324">
        <f t="shared" si="0"/>
        <v>100</v>
      </c>
      <c r="J8" s="169"/>
      <c r="IT8" s="170"/>
      <c r="IU8" s="170"/>
      <c r="IV8" s="170"/>
    </row>
    <row r="9" spans="1:256" s="168" customFormat="1" ht="25.5" customHeight="1">
      <c r="A9" s="271"/>
      <c r="B9" s="271"/>
      <c r="C9" s="325" t="s">
        <v>359</v>
      </c>
      <c r="D9" s="272">
        <v>0</v>
      </c>
      <c r="E9" s="323">
        <f>SUM(E17)</f>
        <v>21674.33</v>
      </c>
      <c r="F9" s="323">
        <f>SUM(F17)</f>
        <v>21674.33</v>
      </c>
      <c r="G9" s="324">
        <f t="shared" si="0"/>
        <v>100</v>
      </c>
      <c r="J9" s="169"/>
      <c r="IT9" s="170"/>
      <c r="IU9" s="170"/>
      <c r="IV9" s="170"/>
    </row>
    <row r="10" spans="1:7" ht="21.75" customHeight="1">
      <c r="A10" s="271"/>
      <c r="B10" s="271"/>
      <c r="C10" s="325" t="s">
        <v>351</v>
      </c>
      <c r="D10" s="323">
        <f>SUM(D13)</f>
        <v>1470</v>
      </c>
      <c r="E10" s="323">
        <f>SUM(E13)</f>
        <v>1570</v>
      </c>
      <c r="F10" s="323">
        <f>SUM(F13)</f>
        <v>1562.71</v>
      </c>
      <c r="G10" s="324">
        <f t="shared" si="0"/>
        <v>99.53566878980892</v>
      </c>
    </row>
    <row r="11" spans="1:7" ht="22.5" customHeight="1">
      <c r="A11" s="271"/>
      <c r="B11" s="326" t="s">
        <v>161</v>
      </c>
      <c r="C11" s="325" t="s">
        <v>162</v>
      </c>
      <c r="D11" s="323">
        <f aca="true" t="shared" si="1" ref="D11:F12">SUM(D12)</f>
        <v>1470</v>
      </c>
      <c r="E11" s="323">
        <f t="shared" si="1"/>
        <v>1570</v>
      </c>
      <c r="F11" s="327">
        <f t="shared" si="1"/>
        <v>1562.71</v>
      </c>
      <c r="G11" s="324">
        <f t="shared" si="0"/>
        <v>99.53566878980892</v>
      </c>
    </row>
    <row r="12" spans="1:7" ht="22.5" customHeight="1">
      <c r="A12" s="271"/>
      <c r="B12" s="271"/>
      <c r="C12" s="322" t="s">
        <v>349</v>
      </c>
      <c r="D12" s="323">
        <f t="shared" si="1"/>
        <v>1470</v>
      </c>
      <c r="E12" s="323">
        <f t="shared" si="1"/>
        <v>1570</v>
      </c>
      <c r="F12" s="327">
        <f t="shared" si="1"/>
        <v>1562.71</v>
      </c>
      <c r="G12" s="324">
        <f t="shared" si="0"/>
        <v>99.53566878980892</v>
      </c>
    </row>
    <row r="13" spans="1:7" ht="23.25" customHeight="1">
      <c r="A13" s="271"/>
      <c r="B13" s="271"/>
      <c r="C13" s="325" t="s">
        <v>351</v>
      </c>
      <c r="D13" s="323">
        <v>1470</v>
      </c>
      <c r="E13" s="323">
        <v>1570</v>
      </c>
      <c r="F13" s="327">
        <v>1562.71</v>
      </c>
      <c r="G13" s="324">
        <f t="shared" si="0"/>
        <v>99.53566878980892</v>
      </c>
    </row>
    <row r="14" spans="1:7" ht="22.5" customHeight="1">
      <c r="A14" s="271"/>
      <c r="B14" s="326" t="s">
        <v>9</v>
      </c>
      <c r="C14" s="325" t="s">
        <v>10</v>
      </c>
      <c r="D14" s="272">
        <f>SUM(D15)</f>
        <v>0</v>
      </c>
      <c r="E14" s="273">
        <f>SUM(E15)</f>
        <v>22107.81</v>
      </c>
      <c r="F14" s="276">
        <f>SUM(F15)</f>
        <v>22107.81</v>
      </c>
      <c r="G14" s="324">
        <f t="shared" si="0"/>
        <v>100</v>
      </c>
    </row>
    <row r="15" spans="1:7" ht="22.5" customHeight="1">
      <c r="A15" s="271"/>
      <c r="B15" s="271"/>
      <c r="C15" s="322" t="s">
        <v>349</v>
      </c>
      <c r="D15" s="272">
        <f>SUM(D16:D17)</f>
        <v>0</v>
      </c>
      <c r="E15" s="273">
        <f>SUM(E16:E17)</f>
        <v>22107.81</v>
      </c>
      <c r="F15" s="276">
        <f>SUM(F16:F17)</f>
        <v>22107.81</v>
      </c>
      <c r="G15" s="324">
        <f t="shared" si="0"/>
        <v>100</v>
      </c>
    </row>
    <row r="16" spans="1:7" ht="20.25" customHeight="1">
      <c r="A16" s="271"/>
      <c r="B16" s="271"/>
      <c r="C16" s="325" t="s">
        <v>350</v>
      </c>
      <c r="D16" s="272">
        <v>0</v>
      </c>
      <c r="E16" s="272">
        <v>433.48</v>
      </c>
      <c r="F16" s="276">
        <v>433.48</v>
      </c>
      <c r="G16" s="324">
        <f t="shared" si="0"/>
        <v>100</v>
      </c>
    </row>
    <row r="17" spans="1:7" ht="25.5" customHeight="1">
      <c r="A17" s="271"/>
      <c r="B17" s="271"/>
      <c r="C17" s="325" t="s">
        <v>359</v>
      </c>
      <c r="D17" s="272">
        <v>0</v>
      </c>
      <c r="E17" s="323">
        <v>21674.33</v>
      </c>
      <c r="F17" s="323">
        <v>21674.33</v>
      </c>
      <c r="G17" s="324">
        <f t="shared" si="0"/>
        <v>100</v>
      </c>
    </row>
    <row r="18" spans="1:256" s="172" customFormat="1" ht="22.5" customHeight="1">
      <c r="A18" s="448">
        <v>600</v>
      </c>
      <c r="B18" s="448"/>
      <c r="C18" s="449" t="s">
        <v>12</v>
      </c>
      <c r="D18" s="450">
        <f>SUM(D19,D23)</f>
        <v>23159938</v>
      </c>
      <c r="E18" s="450">
        <f>SUM(E19,E23)</f>
        <v>38308952</v>
      </c>
      <c r="F18" s="450">
        <f>SUM(F19,F23)</f>
        <v>36275725.83</v>
      </c>
      <c r="G18" s="451">
        <f t="shared" si="0"/>
        <v>94.69255601145132</v>
      </c>
      <c r="J18" s="173"/>
      <c r="IT18" s="68"/>
      <c r="IU18" s="68"/>
      <c r="IV18" s="68"/>
    </row>
    <row r="19" spans="1:256" s="172" customFormat="1" ht="22.5" customHeight="1">
      <c r="A19" s="271"/>
      <c r="B19" s="271"/>
      <c r="C19" s="322" t="s">
        <v>349</v>
      </c>
      <c r="D19" s="323">
        <f>SUM(D20:D22)</f>
        <v>14560350</v>
      </c>
      <c r="E19" s="323">
        <f>SUM(E20:E22)</f>
        <v>15835239</v>
      </c>
      <c r="F19" s="327">
        <f>SUM(F20:F22)</f>
        <v>15077868.299999999</v>
      </c>
      <c r="G19" s="324">
        <f t="shared" si="0"/>
        <v>95.217181755198</v>
      </c>
      <c r="J19" s="173"/>
      <c r="IT19" s="68"/>
      <c r="IU19" s="68"/>
      <c r="IV19" s="68"/>
    </row>
    <row r="20" spans="1:256" s="172" customFormat="1" ht="22.5" customHeight="1">
      <c r="A20" s="271"/>
      <c r="B20" s="271"/>
      <c r="C20" s="325" t="s">
        <v>350</v>
      </c>
      <c r="D20" s="323">
        <f>SUM(D29,D46)</f>
        <v>22650</v>
      </c>
      <c r="E20" s="323">
        <f>SUM(E29,E46)</f>
        <v>44790</v>
      </c>
      <c r="F20" s="327">
        <f>SUM(F29,F46)</f>
        <v>41247.94</v>
      </c>
      <c r="G20" s="324">
        <f t="shared" si="0"/>
        <v>92.09185085956688</v>
      </c>
      <c r="J20" s="173"/>
      <c r="IT20" s="68"/>
      <c r="IU20" s="68"/>
      <c r="IV20" s="68"/>
    </row>
    <row r="21" spans="1:7" ht="22.5" customHeight="1">
      <c r="A21" s="271"/>
      <c r="B21" s="271"/>
      <c r="C21" s="325" t="s">
        <v>359</v>
      </c>
      <c r="D21" s="323">
        <f>SUM(D30,D37,D47)</f>
        <v>14522800</v>
      </c>
      <c r="E21" s="323">
        <f>SUM(E30,E37,E47)</f>
        <v>15777049</v>
      </c>
      <c r="F21" s="323">
        <f>SUM(F30,F37,F47)</f>
        <v>15028940.36</v>
      </c>
      <c r="G21" s="324">
        <f t="shared" si="0"/>
        <v>95.25824734397415</v>
      </c>
    </row>
    <row r="22" spans="1:7" ht="22.5" customHeight="1">
      <c r="A22" s="271"/>
      <c r="B22" s="271"/>
      <c r="C22" s="325" t="s">
        <v>352</v>
      </c>
      <c r="D22" s="323">
        <f>SUM(D31,D48)</f>
        <v>14900</v>
      </c>
      <c r="E22" s="323">
        <f>SUM(E31,E48)</f>
        <v>13400</v>
      </c>
      <c r="F22" s="327">
        <f>SUM(F31,F48)</f>
        <v>7680</v>
      </c>
      <c r="G22" s="324">
        <f t="shared" si="0"/>
        <v>57.3134328358209</v>
      </c>
    </row>
    <row r="23" spans="1:7" ht="22.5" customHeight="1">
      <c r="A23" s="271"/>
      <c r="B23" s="271"/>
      <c r="C23" s="322" t="s">
        <v>353</v>
      </c>
      <c r="D23" s="323">
        <f>SUM(D24:D26)</f>
        <v>8599588</v>
      </c>
      <c r="E23" s="323">
        <f>SUM(E24:E26)</f>
        <v>22473713</v>
      </c>
      <c r="F23" s="323">
        <f>SUM(F24:F26)</f>
        <v>21197857.529999997</v>
      </c>
      <c r="G23" s="324">
        <f t="shared" si="0"/>
        <v>94.32289862382774</v>
      </c>
    </row>
    <row r="24" spans="1:7" ht="22.5" customHeight="1">
      <c r="A24" s="271"/>
      <c r="B24" s="271"/>
      <c r="C24" s="325" t="s">
        <v>354</v>
      </c>
      <c r="D24" s="323">
        <f>SUM(D33,D39,D50)</f>
        <v>7320105</v>
      </c>
      <c r="E24" s="323">
        <f>SUM(E33,E39,E50)</f>
        <v>22404150</v>
      </c>
      <c r="F24" s="323">
        <f>SUM(F33,F39,F50)</f>
        <v>21128294.72</v>
      </c>
      <c r="G24" s="324">
        <f t="shared" si="0"/>
        <v>94.30527254995168</v>
      </c>
    </row>
    <row r="25" spans="1:7" ht="21" customHeight="1">
      <c r="A25" s="271"/>
      <c r="B25" s="271"/>
      <c r="C25" s="325" t="s">
        <v>210</v>
      </c>
      <c r="D25" s="323">
        <f>SUM(D40,D43,D53)</f>
        <v>1004483</v>
      </c>
      <c r="E25" s="323">
        <f>SUM(E40,E43,E53)</f>
        <v>69563</v>
      </c>
      <c r="F25" s="323">
        <f>SUM(F40,F43,F53)</f>
        <v>69562.81</v>
      </c>
      <c r="G25" s="324">
        <f t="shared" si="0"/>
        <v>99.99972686629386</v>
      </c>
    </row>
    <row r="26" spans="1:7" ht="22.5" customHeight="1">
      <c r="A26" s="271"/>
      <c r="B26" s="271"/>
      <c r="C26" s="325" t="s">
        <v>355</v>
      </c>
      <c r="D26" s="323">
        <f>SUM(D34)</f>
        <v>275000</v>
      </c>
      <c r="E26" s="323">
        <f>SUM(E34)</f>
        <v>0</v>
      </c>
      <c r="F26" s="323">
        <f>SUM(F34)</f>
        <v>0</v>
      </c>
      <c r="G26" s="334" t="s">
        <v>18</v>
      </c>
    </row>
    <row r="27" spans="1:7" ht="22.5" customHeight="1">
      <c r="A27" s="271"/>
      <c r="B27" s="271">
        <v>60004</v>
      </c>
      <c r="C27" s="325" t="s">
        <v>13</v>
      </c>
      <c r="D27" s="323">
        <f>SUM(D28,D32)</f>
        <v>9804450</v>
      </c>
      <c r="E27" s="323">
        <f>SUM(E28,E32)</f>
        <v>9921450</v>
      </c>
      <c r="F27" s="323">
        <f>SUM(F28,F32)</f>
        <v>9765095.33</v>
      </c>
      <c r="G27" s="324">
        <f t="shared" si="0"/>
        <v>98.42407440444693</v>
      </c>
    </row>
    <row r="28" spans="1:7" ht="22.5" customHeight="1">
      <c r="A28" s="271"/>
      <c r="B28" s="271"/>
      <c r="C28" s="322" t="s">
        <v>349</v>
      </c>
      <c r="D28" s="323">
        <f>SUM(D29:D31)</f>
        <v>9499450</v>
      </c>
      <c r="E28" s="323">
        <f>SUM(E29:E31)</f>
        <v>9574450</v>
      </c>
      <c r="F28" s="323">
        <f>SUM(F29:F31)</f>
        <v>9419465.33</v>
      </c>
      <c r="G28" s="324">
        <f t="shared" si="0"/>
        <v>98.38126816683987</v>
      </c>
    </row>
    <row r="29" spans="1:10" ht="22.5" customHeight="1">
      <c r="A29" s="271"/>
      <c r="B29" s="271"/>
      <c r="C29" s="325" t="s">
        <v>350</v>
      </c>
      <c r="D29" s="323">
        <v>11650</v>
      </c>
      <c r="E29" s="323">
        <v>16690</v>
      </c>
      <c r="F29" s="327">
        <v>14283.62</v>
      </c>
      <c r="G29" s="324">
        <f t="shared" si="0"/>
        <v>85.58190533253446</v>
      </c>
      <c r="J29" s="279"/>
    </row>
    <row r="30" spans="1:7" ht="22.5" customHeight="1">
      <c r="A30" s="271"/>
      <c r="B30" s="271"/>
      <c r="C30" s="325" t="s">
        <v>359</v>
      </c>
      <c r="D30" s="323">
        <v>9474400</v>
      </c>
      <c r="E30" s="323">
        <v>9544360</v>
      </c>
      <c r="F30" s="327">
        <v>9397501.71</v>
      </c>
      <c r="G30" s="324">
        <f t="shared" si="0"/>
        <v>98.46130814428626</v>
      </c>
    </row>
    <row r="31" spans="1:7" ht="22.5" customHeight="1">
      <c r="A31" s="271"/>
      <c r="B31" s="271"/>
      <c r="C31" s="325" t="s">
        <v>352</v>
      </c>
      <c r="D31" s="273">
        <v>13400</v>
      </c>
      <c r="E31" s="323">
        <v>13400</v>
      </c>
      <c r="F31" s="327">
        <v>7680</v>
      </c>
      <c r="G31" s="324">
        <f t="shared" si="0"/>
        <v>57.3134328358209</v>
      </c>
    </row>
    <row r="32" spans="1:7" ht="22.5" customHeight="1">
      <c r="A32" s="271"/>
      <c r="B32" s="271"/>
      <c r="C32" s="322" t="s">
        <v>353</v>
      </c>
      <c r="D32" s="273">
        <f>SUM(D33:D34)</f>
        <v>305000</v>
      </c>
      <c r="E32" s="273">
        <f>SUM(E33:E34)</f>
        <v>347000</v>
      </c>
      <c r="F32" s="273">
        <f>SUM(F33:F34)</f>
        <v>345630</v>
      </c>
      <c r="G32" s="324">
        <f t="shared" si="0"/>
        <v>99.60518731988472</v>
      </c>
    </row>
    <row r="33" spans="1:7" ht="22.5" customHeight="1">
      <c r="A33" s="271"/>
      <c r="B33" s="271"/>
      <c r="C33" s="325" t="s">
        <v>354</v>
      </c>
      <c r="D33" s="273">
        <v>30000</v>
      </c>
      <c r="E33" s="323">
        <v>347000</v>
      </c>
      <c r="F33" s="327">
        <v>345630</v>
      </c>
      <c r="G33" s="324">
        <f t="shared" si="0"/>
        <v>99.60518731988472</v>
      </c>
    </row>
    <row r="34" spans="1:7" ht="22.5" customHeight="1">
      <c r="A34" s="271"/>
      <c r="B34" s="271"/>
      <c r="C34" s="325" t="s">
        <v>355</v>
      </c>
      <c r="D34" s="273">
        <v>275000</v>
      </c>
      <c r="E34" s="323">
        <v>0</v>
      </c>
      <c r="F34" s="327">
        <v>0</v>
      </c>
      <c r="G34" s="334" t="s">
        <v>18</v>
      </c>
    </row>
    <row r="35" spans="1:7" ht="22.5" customHeight="1">
      <c r="A35" s="271"/>
      <c r="B35" s="271">
        <v>60013</v>
      </c>
      <c r="C35" s="325" t="s">
        <v>403</v>
      </c>
      <c r="D35" s="323">
        <f>SUM(D36,D38)</f>
        <v>1080000</v>
      </c>
      <c r="E35" s="323">
        <f>SUM(E36,E38)</f>
        <v>5433540</v>
      </c>
      <c r="F35" s="323">
        <f>SUM(F36,F38)</f>
        <v>4849784.15</v>
      </c>
      <c r="G35" s="324">
        <f t="shared" si="0"/>
        <v>89.25643595151597</v>
      </c>
    </row>
    <row r="36" spans="1:7" ht="22.5" customHeight="1">
      <c r="A36" s="328"/>
      <c r="B36" s="328"/>
      <c r="C36" s="322" t="s">
        <v>349</v>
      </c>
      <c r="D36" s="330">
        <f>SUM(D37)</f>
        <v>130000</v>
      </c>
      <c r="E36" s="330">
        <f>SUM(E37)</f>
        <v>430000</v>
      </c>
      <c r="F36" s="330">
        <f>SUM(F37)</f>
        <v>411552.94</v>
      </c>
      <c r="G36" s="324">
        <f t="shared" si="0"/>
        <v>95.70998604651163</v>
      </c>
    </row>
    <row r="37" spans="1:7" ht="22.5" customHeight="1">
      <c r="A37" s="328"/>
      <c r="B37" s="328"/>
      <c r="C37" s="325" t="s">
        <v>359</v>
      </c>
      <c r="D37" s="330">
        <v>130000</v>
      </c>
      <c r="E37" s="330">
        <v>430000</v>
      </c>
      <c r="F37" s="331">
        <v>411552.94</v>
      </c>
      <c r="G37" s="324">
        <f t="shared" si="0"/>
        <v>95.70998604651163</v>
      </c>
    </row>
    <row r="38" spans="1:10" ht="22.5" customHeight="1">
      <c r="A38" s="328"/>
      <c r="B38" s="328"/>
      <c r="C38" s="329" t="s">
        <v>353</v>
      </c>
      <c r="D38" s="330">
        <f>SUM(D39:D40)</f>
        <v>950000</v>
      </c>
      <c r="E38" s="330">
        <f>SUM(E39:E40)</f>
        <v>5003540</v>
      </c>
      <c r="F38" s="330">
        <f>SUM(F39:F40)</f>
        <v>4438231.21</v>
      </c>
      <c r="G38" s="324">
        <f t="shared" si="0"/>
        <v>88.70182330909716</v>
      </c>
      <c r="J38" s="279"/>
    </row>
    <row r="39" spans="1:10" ht="21" customHeight="1">
      <c r="A39" s="328"/>
      <c r="B39" s="328"/>
      <c r="C39" s="391" t="s">
        <v>354</v>
      </c>
      <c r="D39" s="330">
        <v>0</v>
      </c>
      <c r="E39" s="330">
        <v>5003540</v>
      </c>
      <c r="F39" s="331">
        <v>4438231.21</v>
      </c>
      <c r="G39" s="324">
        <f t="shared" si="0"/>
        <v>88.70182330909716</v>
      </c>
      <c r="J39" s="279"/>
    </row>
    <row r="40" spans="1:10" ht="22.5" customHeight="1">
      <c r="A40" s="271"/>
      <c r="B40" s="271"/>
      <c r="C40" s="325" t="s">
        <v>210</v>
      </c>
      <c r="D40" s="323">
        <v>950000</v>
      </c>
      <c r="E40" s="323">
        <v>0</v>
      </c>
      <c r="F40" s="327">
        <v>0</v>
      </c>
      <c r="G40" s="334" t="s">
        <v>18</v>
      </c>
      <c r="J40" s="279"/>
    </row>
    <row r="41" spans="1:10" ht="22.5" customHeight="1">
      <c r="A41" s="271"/>
      <c r="B41" s="271">
        <v>60014</v>
      </c>
      <c r="C41" s="325" t="s">
        <v>422</v>
      </c>
      <c r="D41" s="323">
        <f aca="true" t="shared" si="2" ref="D41:F42">SUM(D42)</f>
        <v>0</v>
      </c>
      <c r="E41" s="323">
        <f t="shared" si="2"/>
        <v>15080</v>
      </c>
      <c r="F41" s="323">
        <f t="shared" si="2"/>
        <v>15079.81</v>
      </c>
      <c r="G41" s="324">
        <f t="shared" si="0"/>
        <v>99.9987400530504</v>
      </c>
      <c r="J41" s="279"/>
    </row>
    <row r="42" spans="1:10" ht="22.5" customHeight="1">
      <c r="A42" s="271"/>
      <c r="B42" s="328"/>
      <c r="C42" s="329" t="s">
        <v>353</v>
      </c>
      <c r="D42" s="323">
        <f t="shared" si="2"/>
        <v>0</v>
      </c>
      <c r="E42" s="323">
        <f t="shared" si="2"/>
        <v>15080</v>
      </c>
      <c r="F42" s="323">
        <f t="shared" si="2"/>
        <v>15079.81</v>
      </c>
      <c r="G42" s="324">
        <f t="shared" si="0"/>
        <v>99.9987400530504</v>
      </c>
      <c r="J42" s="279"/>
    </row>
    <row r="43" spans="1:256" s="172" customFormat="1" ht="22.5" customHeight="1">
      <c r="A43" s="271"/>
      <c r="B43" s="271"/>
      <c r="C43" s="325" t="s">
        <v>210</v>
      </c>
      <c r="D43" s="323">
        <v>0</v>
      </c>
      <c r="E43" s="323">
        <v>15080</v>
      </c>
      <c r="F43" s="327">
        <v>15079.81</v>
      </c>
      <c r="G43" s="324">
        <f t="shared" si="0"/>
        <v>99.9987400530504</v>
      </c>
      <c r="J43" s="173"/>
      <c r="IT43" s="68"/>
      <c r="IU43" s="68"/>
      <c r="IV43" s="68"/>
    </row>
    <row r="44" spans="1:7" ht="22.5" customHeight="1">
      <c r="A44" s="271"/>
      <c r="B44" s="271">
        <v>60016</v>
      </c>
      <c r="C44" s="325" t="s">
        <v>20</v>
      </c>
      <c r="D44" s="323">
        <f>SUM(D45,D49)</f>
        <v>12221005</v>
      </c>
      <c r="E44" s="323">
        <f>SUM(E45,E49)</f>
        <v>22884399</v>
      </c>
      <c r="F44" s="327">
        <f>SUM(F45,F49)</f>
        <v>21591283.54</v>
      </c>
      <c r="G44" s="324">
        <f t="shared" si="0"/>
        <v>94.34935800586241</v>
      </c>
    </row>
    <row r="45" spans="1:7" ht="20.25" customHeight="1">
      <c r="A45" s="271"/>
      <c r="B45" s="271"/>
      <c r="C45" s="322" t="s">
        <v>349</v>
      </c>
      <c r="D45" s="323">
        <f>SUM(D46:D48)</f>
        <v>4930900</v>
      </c>
      <c r="E45" s="323">
        <f>SUM(E46:E48)</f>
        <v>5830789</v>
      </c>
      <c r="F45" s="327">
        <f>SUM(F46:F48)</f>
        <v>5246850.03</v>
      </c>
      <c r="G45" s="324">
        <f t="shared" si="0"/>
        <v>89.98524950911447</v>
      </c>
    </row>
    <row r="46" spans="1:256" s="172" customFormat="1" ht="22.5" customHeight="1">
      <c r="A46" s="271"/>
      <c r="B46" s="271"/>
      <c r="C46" s="325" t="s">
        <v>350</v>
      </c>
      <c r="D46" s="323">
        <v>11000</v>
      </c>
      <c r="E46" s="323">
        <v>28100</v>
      </c>
      <c r="F46" s="327">
        <v>26964.32</v>
      </c>
      <c r="G46" s="324">
        <f t="shared" si="0"/>
        <v>95.95843416370107</v>
      </c>
      <c r="J46" s="173"/>
      <c r="IT46" s="68"/>
      <c r="IU46" s="68"/>
      <c r="IV46" s="68"/>
    </row>
    <row r="47" spans="1:256" s="172" customFormat="1" ht="20.25" customHeight="1">
      <c r="A47" s="271"/>
      <c r="B47" s="271"/>
      <c r="C47" s="325" t="s">
        <v>359</v>
      </c>
      <c r="D47" s="323">
        <v>4918400</v>
      </c>
      <c r="E47" s="323">
        <v>5802689</v>
      </c>
      <c r="F47" s="327">
        <v>5219885.71</v>
      </c>
      <c r="G47" s="324">
        <f t="shared" si="0"/>
        <v>89.95632386984724</v>
      </c>
      <c r="J47" s="173"/>
      <c r="IT47" s="68"/>
      <c r="IU47" s="68"/>
      <c r="IV47" s="68"/>
    </row>
    <row r="48" spans="1:7" ht="19.5" customHeight="1">
      <c r="A48" s="271"/>
      <c r="B48" s="271"/>
      <c r="C48" s="325" t="s">
        <v>352</v>
      </c>
      <c r="D48" s="323">
        <v>1500</v>
      </c>
      <c r="E48" s="323">
        <v>0</v>
      </c>
      <c r="F48" s="327">
        <v>0</v>
      </c>
      <c r="G48" s="334" t="s">
        <v>18</v>
      </c>
    </row>
    <row r="49" spans="1:256" s="172" customFormat="1" ht="19.5" customHeight="1">
      <c r="A49" s="271"/>
      <c r="B49" s="271"/>
      <c r="C49" s="322" t="s">
        <v>353</v>
      </c>
      <c r="D49" s="323">
        <f>SUM(D50:D50)</f>
        <v>7290105</v>
      </c>
      <c r="E49" s="323">
        <f>SUM(E50:E50)</f>
        <v>17053610</v>
      </c>
      <c r="F49" s="323">
        <f>SUM(F50:F50)</f>
        <v>16344433.51</v>
      </c>
      <c r="G49" s="324">
        <f t="shared" si="0"/>
        <v>95.84148757946265</v>
      </c>
      <c r="J49" s="173"/>
      <c r="IT49" s="68"/>
      <c r="IU49" s="68"/>
      <c r="IV49" s="68"/>
    </row>
    <row r="50" spans="1:256" s="172" customFormat="1" ht="19.5" customHeight="1">
      <c r="A50" s="271"/>
      <c r="B50" s="271"/>
      <c r="C50" s="325" t="s">
        <v>354</v>
      </c>
      <c r="D50" s="323">
        <v>7290105</v>
      </c>
      <c r="E50" s="323">
        <v>17053610</v>
      </c>
      <c r="F50" s="327">
        <v>16344433.51</v>
      </c>
      <c r="G50" s="324">
        <f t="shared" si="0"/>
        <v>95.84148757946265</v>
      </c>
      <c r="J50" s="173"/>
      <c r="IT50" s="68"/>
      <c r="IU50" s="68"/>
      <c r="IV50" s="68"/>
    </row>
    <row r="51" spans="1:256" s="172" customFormat="1" ht="19.5" customHeight="1">
      <c r="A51" s="271"/>
      <c r="B51" s="271">
        <v>60053</v>
      </c>
      <c r="C51" s="325" t="s">
        <v>413</v>
      </c>
      <c r="D51" s="323">
        <f aca="true" t="shared" si="3" ref="D51:F52">SUM(D52)</f>
        <v>54483</v>
      </c>
      <c r="E51" s="323">
        <f t="shared" si="3"/>
        <v>54483</v>
      </c>
      <c r="F51" s="323">
        <f t="shared" si="3"/>
        <v>54483</v>
      </c>
      <c r="G51" s="324">
        <f t="shared" si="0"/>
        <v>100</v>
      </c>
      <c r="J51" s="173"/>
      <c r="IT51" s="68"/>
      <c r="IU51" s="68"/>
      <c r="IV51" s="68"/>
    </row>
    <row r="52" spans="1:7" ht="18.75" customHeight="1">
      <c r="A52" s="271"/>
      <c r="B52" s="271"/>
      <c r="C52" s="329" t="s">
        <v>353</v>
      </c>
      <c r="D52" s="323">
        <f t="shared" si="3"/>
        <v>54483</v>
      </c>
      <c r="E52" s="323">
        <f t="shared" si="3"/>
        <v>54483</v>
      </c>
      <c r="F52" s="323">
        <f t="shared" si="3"/>
        <v>54483</v>
      </c>
      <c r="G52" s="324">
        <f t="shared" si="0"/>
        <v>100</v>
      </c>
    </row>
    <row r="53" spans="1:7" ht="22.5" customHeight="1">
      <c r="A53" s="271"/>
      <c r="B53" s="271"/>
      <c r="C53" s="325" t="s">
        <v>210</v>
      </c>
      <c r="D53" s="323">
        <v>54483</v>
      </c>
      <c r="E53" s="323">
        <v>54483</v>
      </c>
      <c r="F53" s="327">
        <v>54483</v>
      </c>
      <c r="G53" s="324">
        <f t="shared" si="0"/>
        <v>100</v>
      </c>
    </row>
    <row r="54" spans="1:256" s="12" customFormat="1" ht="22.5" customHeight="1">
      <c r="A54" s="448">
        <v>630</v>
      </c>
      <c r="B54" s="448"/>
      <c r="C54" s="449" t="s">
        <v>21</v>
      </c>
      <c r="D54" s="450">
        <f>SUM(D55)</f>
        <v>820800</v>
      </c>
      <c r="E54" s="450">
        <f>SUM(E55)</f>
        <v>841300</v>
      </c>
      <c r="F54" s="450">
        <f>SUM(F55)</f>
        <v>831495.3200000001</v>
      </c>
      <c r="G54" s="451">
        <f t="shared" si="0"/>
        <v>98.83457981694997</v>
      </c>
      <c r="J54" s="87"/>
      <c r="IT54" s="9"/>
      <c r="IU54" s="9"/>
      <c r="IV54" s="9"/>
    </row>
    <row r="55" spans="1:7" ht="22.5" customHeight="1">
      <c r="A55" s="271"/>
      <c r="B55" s="271"/>
      <c r="C55" s="322" t="s">
        <v>349</v>
      </c>
      <c r="D55" s="323">
        <f>SUM(D56:D58)</f>
        <v>820800</v>
      </c>
      <c r="E55" s="323">
        <f>SUM(E56:E58)</f>
        <v>841300</v>
      </c>
      <c r="F55" s="323">
        <f>SUM(F56:F58)</f>
        <v>831495.3200000001</v>
      </c>
      <c r="G55" s="324">
        <f t="shared" si="0"/>
        <v>98.83457981694997</v>
      </c>
    </row>
    <row r="56" spans="1:7" ht="22.5" customHeight="1">
      <c r="A56" s="271"/>
      <c r="B56" s="271"/>
      <c r="C56" s="325" t="s">
        <v>350</v>
      </c>
      <c r="D56" s="323">
        <f aca="true" t="shared" si="4" ref="D56:F57">SUM(D64)</f>
        <v>10800</v>
      </c>
      <c r="E56" s="323">
        <f t="shared" si="4"/>
        <v>4800</v>
      </c>
      <c r="F56" s="323">
        <f t="shared" si="4"/>
        <v>2189.32</v>
      </c>
      <c r="G56" s="324">
        <f t="shared" si="0"/>
        <v>45.61083333333334</v>
      </c>
    </row>
    <row r="57" spans="1:7" ht="22.5" customHeight="1">
      <c r="A57" s="271"/>
      <c r="B57" s="271"/>
      <c r="C57" s="325" t="s">
        <v>359</v>
      </c>
      <c r="D57" s="323">
        <f t="shared" si="4"/>
        <v>230000</v>
      </c>
      <c r="E57" s="323">
        <f t="shared" si="4"/>
        <v>279500</v>
      </c>
      <c r="F57" s="323">
        <f t="shared" si="4"/>
        <v>272306</v>
      </c>
      <c r="G57" s="323">
        <f>SUM(G65)</f>
        <v>97.42611806797854</v>
      </c>
    </row>
    <row r="58" spans="1:7" ht="22.5" customHeight="1">
      <c r="A58" s="271"/>
      <c r="B58" s="271"/>
      <c r="C58" s="325" t="s">
        <v>351</v>
      </c>
      <c r="D58" s="323">
        <f>SUM(D61)</f>
        <v>580000</v>
      </c>
      <c r="E58" s="323">
        <f>SUM(E61)</f>
        <v>557000</v>
      </c>
      <c r="F58" s="323">
        <f>SUM(F61)</f>
        <v>557000</v>
      </c>
      <c r="G58" s="324">
        <f t="shared" si="0"/>
        <v>100</v>
      </c>
    </row>
    <row r="59" spans="1:7" ht="22.5" customHeight="1">
      <c r="A59" s="271"/>
      <c r="B59" s="271">
        <v>63003</v>
      </c>
      <c r="C59" s="325" t="s">
        <v>163</v>
      </c>
      <c r="D59" s="323">
        <f aca="true" t="shared" si="5" ref="D59:F60">SUM(D60)</f>
        <v>580000</v>
      </c>
      <c r="E59" s="323">
        <f t="shared" si="5"/>
        <v>557000</v>
      </c>
      <c r="F59" s="323">
        <f t="shared" si="5"/>
        <v>557000</v>
      </c>
      <c r="G59" s="324">
        <f t="shared" si="0"/>
        <v>100</v>
      </c>
    </row>
    <row r="60" spans="1:256" s="172" customFormat="1" ht="22.5" customHeight="1">
      <c r="A60" s="271"/>
      <c r="B60" s="271"/>
      <c r="C60" s="322" t="s">
        <v>349</v>
      </c>
      <c r="D60" s="323">
        <f t="shared" si="5"/>
        <v>580000</v>
      </c>
      <c r="E60" s="323">
        <f t="shared" si="5"/>
        <v>557000</v>
      </c>
      <c r="F60" s="323">
        <f t="shared" si="5"/>
        <v>557000</v>
      </c>
      <c r="G60" s="324">
        <f t="shared" si="0"/>
        <v>100</v>
      </c>
      <c r="J60" s="173"/>
      <c r="IT60" s="68"/>
      <c r="IU60" s="68"/>
      <c r="IV60" s="68"/>
    </row>
    <row r="61" spans="1:7" ht="22.5" customHeight="1">
      <c r="A61" s="271"/>
      <c r="B61" s="271"/>
      <c r="C61" s="325" t="s">
        <v>351</v>
      </c>
      <c r="D61" s="323">
        <v>580000</v>
      </c>
      <c r="E61" s="323">
        <v>557000</v>
      </c>
      <c r="F61" s="323">
        <v>557000</v>
      </c>
      <c r="G61" s="324">
        <f t="shared" si="0"/>
        <v>100</v>
      </c>
    </row>
    <row r="62" spans="1:7" ht="22.5" customHeight="1">
      <c r="A62" s="271"/>
      <c r="B62" s="271">
        <v>63095</v>
      </c>
      <c r="C62" s="325" t="s">
        <v>10</v>
      </c>
      <c r="D62" s="323">
        <f>SUM(D63)</f>
        <v>240800</v>
      </c>
      <c r="E62" s="323">
        <f>SUM(E63)</f>
        <v>284300</v>
      </c>
      <c r="F62" s="323">
        <f>SUM(F63)</f>
        <v>274495.32</v>
      </c>
      <c r="G62" s="324">
        <f t="shared" si="0"/>
        <v>96.55129088990503</v>
      </c>
    </row>
    <row r="63" spans="1:7" ht="22.5" customHeight="1">
      <c r="A63" s="271"/>
      <c r="B63" s="271"/>
      <c r="C63" s="322" t="s">
        <v>349</v>
      </c>
      <c r="D63" s="323">
        <f>SUM(D64:D65)</f>
        <v>240800</v>
      </c>
      <c r="E63" s="323">
        <f>SUM(E64:E65)</f>
        <v>284300</v>
      </c>
      <c r="F63" s="323">
        <f>SUM(F64:F65)</f>
        <v>274495.32</v>
      </c>
      <c r="G63" s="324">
        <f t="shared" si="0"/>
        <v>96.55129088990503</v>
      </c>
    </row>
    <row r="64" spans="1:7" ht="19.5" customHeight="1">
      <c r="A64" s="271"/>
      <c r="B64" s="271"/>
      <c r="C64" s="325" t="s">
        <v>350</v>
      </c>
      <c r="D64" s="323">
        <v>10800</v>
      </c>
      <c r="E64" s="323">
        <v>4800</v>
      </c>
      <c r="F64" s="323">
        <v>2189.32</v>
      </c>
      <c r="G64" s="324">
        <f t="shared" si="0"/>
        <v>45.61083333333334</v>
      </c>
    </row>
    <row r="65" spans="1:7" ht="22.5" customHeight="1">
      <c r="A65" s="271"/>
      <c r="B65" s="271"/>
      <c r="C65" s="325" t="s">
        <v>359</v>
      </c>
      <c r="D65" s="323">
        <v>230000</v>
      </c>
      <c r="E65" s="323">
        <v>279500</v>
      </c>
      <c r="F65" s="323">
        <v>272306</v>
      </c>
      <c r="G65" s="324">
        <f t="shared" si="0"/>
        <v>97.42611806797854</v>
      </c>
    </row>
    <row r="66" spans="1:7" ht="22.5" customHeight="1">
      <c r="A66" s="448">
        <v>700</v>
      </c>
      <c r="B66" s="448"/>
      <c r="C66" s="449" t="s">
        <v>22</v>
      </c>
      <c r="D66" s="450">
        <f>SUM(D67,D71)</f>
        <v>2315376</v>
      </c>
      <c r="E66" s="450">
        <f>SUM(E67,E71)</f>
        <v>3048376</v>
      </c>
      <c r="F66" s="450">
        <f>SUM(F67,F71)</f>
        <v>2846246.79</v>
      </c>
      <c r="G66" s="451">
        <f t="shared" si="0"/>
        <v>93.36928220140823</v>
      </c>
    </row>
    <row r="67" spans="1:7" ht="22.5" customHeight="1">
      <c r="A67" s="271"/>
      <c r="B67" s="271"/>
      <c r="C67" s="322" t="s">
        <v>349</v>
      </c>
      <c r="D67" s="323">
        <f>SUM(D68:D70)</f>
        <v>2305376</v>
      </c>
      <c r="E67" s="323">
        <f>SUM(E68:E70)</f>
        <v>2190376</v>
      </c>
      <c r="F67" s="323">
        <f>SUM(F68:F70)</f>
        <v>2088563.04</v>
      </c>
      <c r="G67" s="324">
        <f t="shared" si="0"/>
        <v>95.35180443905521</v>
      </c>
    </row>
    <row r="68" spans="1:256" s="172" customFormat="1" ht="22.5" customHeight="1">
      <c r="A68" s="271"/>
      <c r="B68" s="271"/>
      <c r="C68" s="325" t="s">
        <v>350</v>
      </c>
      <c r="D68" s="323">
        <f>SUM(D79)</f>
        <v>14000</v>
      </c>
      <c r="E68" s="323">
        <f>SUM(E79)</f>
        <v>14000</v>
      </c>
      <c r="F68" s="323">
        <f>SUM(F79)</f>
        <v>0</v>
      </c>
      <c r="G68" s="324">
        <f t="shared" si="0"/>
        <v>0</v>
      </c>
      <c r="J68" s="173"/>
      <c r="IT68" s="68"/>
      <c r="IU68" s="68"/>
      <c r="IV68" s="68"/>
    </row>
    <row r="69" spans="1:7" ht="22.5" customHeight="1">
      <c r="A69" s="271"/>
      <c r="B69" s="271"/>
      <c r="C69" s="325" t="s">
        <v>359</v>
      </c>
      <c r="D69" s="323">
        <f>SUM(D80,D85)</f>
        <v>1186376</v>
      </c>
      <c r="E69" s="323">
        <f>SUM(E80,E85)</f>
        <v>1076376</v>
      </c>
      <c r="F69" s="323">
        <f>SUM(F80,F85)</f>
        <v>988657.0399999999</v>
      </c>
      <c r="G69" s="324">
        <f t="shared" si="0"/>
        <v>91.85052806825867</v>
      </c>
    </row>
    <row r="70" spans="1:7" ht="22.5" customHeight="1">
      <c r="A70" s="271"/>
      <c r="B70" s="271"/>
      <c r="C70" s="325" t="s">
        <v>351</v>
      </c>
      <c r="D70" s="323">
        <f>SUM(D76,D86)</f>
        <v>1105000</v>
      </c>
      <c r="E70" s="323">
        <f>SUM(E76,E86)</f>
        <v>1100000</v>
      </c>
      <c r="F70" s="323">
        <f>SUM(F76,F86)</f>
        <v>1099906</v>
      </c>
      <c r="G70" s="324">
        <f t="shared" si="0"/>
        <v>99.99145454545454</v>
      </c>
    </row>
    <row r="71" spans="1:7" ht="18" customHeight="1">
      <c r="A71" s="271"/>
      <c r="B71" s="271"/>
      <c r="C71" s="322" t="s">
        <v>353</v>
      </c>
      <c r="D71" s="323">
        <f>SUM(D72:D73)</f>
        <v>10000</v>
      </c>
      <c r="E71" s="323">
        <f>SUM(E72:E73)</f>
        <v>858000</v>
      </c>
      <c r="F71" s="323">
        <f>SUM(F72:F73)</f>
        <v>757683.75</v>
      </c>
      <c r="G71" s="324">
        <f t="shared" si="0"/>
        <v>88.30812937062937</v>
      </c>
    </row>
    <row r="72" spans="1:7" ht="22.5" customHeight="1">
      <c r="A72" s="271"/>
      <c r="B72" s="271"/>
      <c r="C72" s="325" t="s">
        <v>354</v>
      </c>
      <c r="D72" s="323">
        <f>SUM(D88)</f>
        <v>0</v>
      </c>
      <c r="E72" s="323">
        <f>SUM(E88)</f>
        <v>300000</v>
      </c>
      <c r="F72" s="323">
        <f>SUM(F88)</f>
        <v>207683.75</v>
      </c>
      <c r="G72" s="324">
        <f aca="true" t="shared" si="6" ref="G72:G130">F72/E72*100</f>
        <v>69.22791666666667</v>
      </c>
    </row>
    <row r="73" spans="1:256" s="172" customFormat="1" ht="22.5" customHeight="1">
      <c r="A73" s="271"/>
      <c r="B73" s="271"/>
      <c r="C73" s="325" t="s">
        <v>209</v>
      </c>
      <c r="D73" s="323">
        <f>SUM(D82)</f>
        <v>10000</v>
      </c>
      <c r="E73" s="323">
        <f>SUM(E82)</f>
        <v>558000</v>
      </c>
      <c r="F73" s="323">
        <f>SUM(F82)</f>
        <v>550000</v>
      </c>
      <c r="G73" s="324">
        <f t="shared" si="6"/>
        <v>98.56630824372759</v>
      </c>
      <c r="J73" s="173"/>
      <c r="IT73" s="68"/>
      <c r="IU73" s="68"/>
      <c r="IV73" s="68"/>
    </row>
    <row r="74" spans="1:7" ht="22.5" customHeight="1">
      <c r="A74" s="271"/>
      <c r="B74" s="271">
        <v>70001</v>
      </c>
      <c r="C74" s="325" t="s">
        <v>23</v>
      </c>
      <c r="D74" s="273">
        <f aca="true" t="shared" si="7" ref="D74:F75">SUM(D75)</f>
        <v>1100000</v>
      </c>
      <c r="E74" s="273">
        <f t="shared" si="7"/>
        <v>1100000</v>
      </c>
      <c r="F74" s="273">
        <f t="shared" si="7"/>
        <v>1099906</v>
      </c>
      <c r="G74" s="324">
        <f t="shared" si="6"/>
        <v>99.99145454545454</v>
      </c>
    </row>
    <row r="75" spans="1:7" ht="22.5" customHeight="1">
      <c r="A75" s="271"/>
      <c r="B75" s="271"/>
      <c r="C75" s="322" t="s">
        <v>349</v>
      </c>
      <c r="D75" s="273">
        <f t="shared" si="7"/>
        <v>1100000</v>
      </c>
      <c r="E75" s="273">
        <f t="shared" si="7"/>
        <v>1100000</v>
      </c>
      <c r="F75" s="273">
        <f t="shared" si="7"/>
        <v>1099906</v>
      </c>
      <c r="G75" s="324">
        <f t="shared" si="6"/>
        <v>99.99145454545454</v>
      </c>
    </row>
    <row r="76" spans="1:7" ht="22.5" customHeight="1">
      <c r="A76" s="271"/>
      <c r="B76" s="271"/>
      <c r="C76" s="325" t="s">
        <v>351</v>
      </c>
      <c r="D76" s="273">
        <v>1100000</v>
      </c>
      <c r="E76" s="323">
        <v>1100000</v>
      </c>
      <c r="F76" s="323">
        <v>1099906</v>
      </c>
      <c r="G76" s="324">
        <f t="shared" si="6"/>
        <v>99.99145454545454</v>
      </c>
    </row>
    <row r="77" spans="1:7" ht="22.5" customHeight="1">
      <c r="A77" s="271"/>
      <c r="B77" s="271">
        <v>70005</v>
      </c>
      <c r="C77" s="325" t="s">
        <v>164</v>
      </c>
      <c r="D77" s="323">
        <f>SUM(D78,D81)</f>
        <v>1073000</v>
      </c>
      <c r="E77" s="323">
        <f>SUM(E78,E81)</f>
        <v>1511000</v>
      </c>
      <c r="F77" s="323">
        <f>SUM(F78,F81)</f>
        <v>1447984.7</v>
      </c>
      <c r="G77" s="324">
        <f t="shared" si="6"/>
        <v>95.8295632031767</v>
      </c>
    </row>
    <row r="78" spans="1:7" ht="22.5" customHeight="1">
      <c r="A78" s="271"/>
      <c r="B78" s="271"/>
      <c r="C78" s="322" t="s">
        <v>349</v>
      </c>
      <c r="D78" s="323">
        <f>SUM(D79:D80)</f>
        <v>1063000</v>
      </c>
      <c r="E78" s="323">
        <f>SUM(E79:E80)</f>
        <v>953000</v>
      </c>
      <c r="F78" s="323">
        <f>SUM(F79:F80)</f>
        <v>897984.7</v>
      </c>
      <c r="G78" s="324">
        <f t="shared" si="6"/>
        <v>94.22714585519412</v>
      </c>
    </row>
    <row r="79" spans="1:7" ht="22.5" customHeight="1">
      <c r="A79" s="271"/>
      <c r="B79" s="271"/>
      <c r="C79" s="325" t="s">
        <v>350</v>
      </c>
      <c r="D79" s="323">
        <v>14000</v>
      </c>
      <c r="E79" s="323">
        <v>14000</v>
      </c>
      <c r="F79" s="323">
        <v>0</v>
      </c>
      <c r="G79" s="324">
        <f t="shared" si="6"/>
        <v>0</v>
      </c>
    </row>
    <row r="80" spans="1:7" ht="22.5" customHeight="1">
      <c r="A80" s="271"/>
      <c r="B80" s="271"/>
      <c r="C80" s="325" t="s">
        <v>359</v>
      </c>
      <c r="D80" s="323">
        <v>1049000</v>
      </c>
      <c r="E80" s="323">
        <v>939000</v>
      </c>
      <c r="F80" s="323">
        <v>897984.7</v>
      </c>
      <c r="G80" s="324">
        <f t="shared" si="6"/>
        <v>95.63202342917997</v>
      </c>
    </row>
    <row r="81" spans="1:256" s="172" customFormat="1" ht="22.5" customHeight="1">
      <c r="A81" s="271"/>
      <c r="B81" s="271"/>
      <c r="C81" s="322" t="s">
        <v>353</v>
      </c>
      <c r="D81" s="323">
        <f>SUM(D82)</f>
        <v>10000</v>
      </c>
      <c r="E81" s="323">
        <f>SUM(E82)</f>
        <v>558000</v>
      </c>
      <c r="F81" s="323">
        <f>SUM(F82)</f>
        <v>550000</v>
      </c>
      <c r="G81" s="324">
        <f t="shared" si="6"/>
        <v>98.56630824372759</v>
      </c>
      <c r="J81" s="173"/>
      <c r="IT81" s="68"/>
      <c r="IU81" s="68"/>
      <c r="IV81" s="68"/>
    </row>
    <row r="82" spans="1:7" ht="22.5" customHeight="1">
      <c r="A82" s="271"/>
      <c r="B82" s="271"/>
      <c r="C82" s="325" t="s">
        <v>209</v>
      </c>
      <c r="D82" s="323">
        <v>10000</v>
      </c>
      <c r="E82" s="323">
        <v>558000</v>
      </c>
      <c r="F82" s="323">
        <v>550000</v>
      </c>
      <c r="G82" s="324">
        <f t="shared" si="6"/>
        <v>98.56630824372759</v>
      </c>
    </row>
    <row r="83" spans="1:256" s="172" customFormat="1" ht="22.5" customHeight="1">
      <c r="A83" s="271"/>
      <c r="B83" s="271">
        <v>70095</v>
      </c>
      <c r="C83" s="325" t="s">
        <v>10</v>
      </c>
      <c r="D83" s="323">
        <f>SUM(D84,D87)</f>
        <v>142376</v>
      </c>
      <c r="E83" s="323">
        <f>SUM(E84,E87)</f>
        <v>437376</v>
      </c>
      <c r="F83" s="323">
        <f>SUM(F84,F87)</f>
        <v>298356.08999999997</v>
      </c>
      <c r="G83" s="324">
        <f t="shared" si="6"/>
        <v>68.21501179762949</v>
      </c>
      <c r="J83" s="173"/>
      <c r="IT83" s="68"/>
      <c r="IU83" s="68"/>
      <c r="IV83" s="68"/>
    </row>
    <row r="84" spans="1:7" ht="22.5" customHeight="1">
      <c r="A84" s="271"/>
      <c r="B84" s="271"/>
      <c r="C84" s="322" t="s">
        <v>349</v>
      </c>
      <c r="D84" s="323">
        <f>SUM(D85:D86)</f>
        <v>142376</v>
      </c>
      <c r="E84" s="323">
        <f>SUM(E85:E86)</f>
        <v>137376</v>
      </c>
      <c r="F84" s="323">
        <f>SUM(F85:F86)</f>
        <v>90672.34</v>
      </c>
      <c r="G84" s="324">
        <f t="shared" si="6"/>
        <v>66.00304274400186</v>
      </c>
    </row>
    <row r="85" spans="1:7" ht="19.5" customHeight="1">
      <c r="A85" s="271"/>
      <c r="B85" s="271"/>
      <c r="C85" s="325" t="s">
        <v>359</v>
      </c>
      <c r="D85" s="323">
        <v>137376</v>
      </c>
      <c r="E85" s="323">
        <v>137376</v>
      </c>
      <c r="F85" s="323">
        <v>90672.34</v>
      </c>
      <c r="G85" s="324">
        <f t="shared" si="6"/>
        <v>66.00304274400186</v>
      </c>
    </row>
    <row r="86" spans="1:256" s="172" customFormat="1" ht="22.5" customHeight="1">
      <c r="A86" s="271"/>
      <c r="B86" s="271"/>
      <c r="C86" s="325" t="s">
        <v>351</v>
      </c>
      <c r="D86" s="323">
        <v>5000</v>
      </c>
      <c r="E86" s="273">
        <v>0</v>
      </c>
      <c r="F86" s="272">
        <v>0</v>
      </c>
      <c r="G86" s="334" t="s">
        <v>18</v>
      </c>
      <c r="J86" s="173"/>
      <c r="IT86" s="68"/>
      <c r="IU86" s="68"/>
      <c r="IV86" s="68"/>
    </row>
    <row r="87" spans="1:7" ht="22.5" customHeight="1">
      <c r="A87" s="271"/>
      <c r="B87" s="271"/>
      <c r="C87" s="322" t="s">
        <v>353</v>
      </c>
      <c r="D87" s="323">
        <f>SUM(D88)</f>
        <v>0</v>
      </c>
      <c r="E87" s="323">
        <f>SUM(E88)</f>
        <v>300000</v>
      </c>
      <c r="F87" s="323">
        <f>SUM(F88)</f>
        <v>207683.75</v>
      </c>
      <c r="G87" s="324">
        <f t="shared" si="6"/>
        <v>69.22791666666667</v>
      </c>
    </row>
    <row r="88" spans="1:7" ht="22.5" customHeight="1">
      <c r="A88" s="271"/>
      <c r="B88" s="271"/>
      <c r="C88" s="325" t="s">
        <v>354</v>
      </c>
      <c r="D88" s="323">
        <v>0</v>
      </c>
      <c r="E88" s="323">
        <v>300000</v>
      </c>
      <c r="F88" s="323">
        <v>207683.75</v>
      </c>
      <c r="G88" s="324">
        <f t="shared" si="6"/>
        <v>69.22791666666667</v>
      </c>
    </row>
    <row r="89" spans="1:256" s="172" customFormat="1" ht="22.5" customHeight="1">
      <c r="A89" s="448">
        <v>710</v>
      </c>
      <c r="B89" s="448"/>
      <c r="C89" s="449" t="s">
        <v>35</v>
      </c>
      <c r="D89" s="450">
        <f>SUM(D90,D93)</f>
        <v>764500</v>
      </c>
      <c r="E89" s="450">
        <f>SUM(E90,E93)</f>
        <v>913890</v>
      </c>
      <c r="F89" s="450">
        <f>SUM(F90,F93)</f>
        <v>772905.79</v>
      </c>
      <c r="G89" s="451">
        <f t="shared" si="6"/>
        <v>84.57317510860169</v>
      </c>
      <c r="J89" s="173"/>
      <c r="IT89" s="68"/>
      <c r="IU89" s="68"/>
      <c r="IV89" s="68"/>
    </row>
    <row r="90" spans="1:7" ht="22.5" customHeight="1">
      <c r="A90" s="271"/>
      <c r="B90" s="271"/>
      <c r="C90" s="322" t="s">
        <v>349</v>
      </c>
      <c r="D90" s="323">
        <f>SUM(D91:D92)</f>
        <v>714500</v>
      </c>
      <c r="E90" s="323">
        <f>SUM(E91:E92)</f>
        <v>586530</v>
      </c>
      <c r="F90" s="323">
        <f>SUM(F91:F92)</f>
        <v>508688.38000000006</v>
      </c>
      <c r="G90" s="324">
        <f t="shared" si="6"/>
        <v>86.7284503776448</v>
      </c>
    </row>
    <row r="91" spans="1:7" ht="22.5" customHeight="1">
      <c r="A91" s="271"/>
      <c r="B91" s="271"/>
      <c r="C91" s="325" t="s">
        <v>350</v>
      </c>
      <c r="D91" s="323">
        <f>SUM(D97)</f>
        <v>8500</v>
      </c>
      <c r="E91" s="323">
        <f>SUM(E97)</f>
        <v>3500</v>
      </c>
      <c r="F91" s="323">
        <f>SUM(F97)</f>
        <v>1150.33</v>
      </c>
      <c r="G91" s="324">
        <f t="shared" si="6"/>
        <v>32.866571428571426</v>
      </c>
    </row>
    <row r="92" spans="1:256" s="172" customFormat="1" ht="22.5" customHeight="1">
      <c r="A92" s="271"/>
      <c r="B92" s="271"/>
      <c r="C92" s="325" t="s">
        <v>359</v>
      </c>
      <c r="D92" s="323">
        <f>SUM(D98,D101,D104)</f>
        <v>706000</v>
      </c>
      <c r="E92" s="323">
        <f>SUM(E98,E101,E104)</f>
        <v>583030</v>
      </c>
      <c r="F92" s="323">
        <f>SUM(F98,F101,F104)</f>
        <v>507538.05000000005</v>
      </c>
      <c r="G92" s="324">
        <f t="shared" si="6"/>
        <v>87.05178978783253</v>
      </c>
      <c r="J92" s="173"/>
      <c r="IT92" s="68"/>
      <c r="IU92" s="68"/>
      <c r="IV92" s="68"/>
    </row>
    <row r="93" spans="1:256" s="172" customFormat="1" ht="22.5" customHeight="1">
      <c r="A93" s="271"/>
      <c r="B93" s="271"/>
      <c r="C93" s="322" t="s">
        <v>353</v>
      </c>
      <c r="D93" s="323">
        <f>SUM(D94)</f>
        <v>50000</v>
      </c>
      <c r="E93" s="323">
        <f>SUM(E94)</f>
        <v>327360</v>
      </c>
      <c r="F93" s="323">
        <f>SUM(F94)</f>
        <v>264217.41</v>
      </c>
      <c r="G93" s="324">
        <f t="shared" si="6"/>
        <v>80.71157441348973</v>
      </c>
      <c r="J93" s="173"/>
      <c r="IT93" s="68"/>
      <c r="IU93" s="68"/>
      <c r="IV93" s="68"/>
    </row>
    <row r="94" spans="1:7" ht="18.75" customHeight="1">
      <c r="A94" s="271"/>
      <c r="B94" s="271"/>
      <c r="C94" s="325" t="s">
        <v>354</v>
      </c>
      <c r="D94" s="323">
        <f>SUM(D106)</f>
        <v>50000</v>
      </c>
      <c r="E94" s="323">
        <f>SUM(E106)</f>
        <v>327360</v>
      </c>
      <c r="F94" s="323">
        <f>SUM(F106)</f>
        <v>264217.41</v>
      </c>
      <c r="G94" s="324">
        <f t="shared" si="6"/>
        <v>80.71157441348973</v>
      </c>
    </row>
    <row r="95" spans="1:256" s="172" customFormat="1" ht="22.5" customHeight="1">
      <c r="A95" s="271"/>
      <c r="B95" s="271">
        <v>71004</v>
      </c>
      <c r="C95" s="325" t="s">
        <v>165</v>
      </c>
      <c r="D95" s="323">
        <f>SUM(D96)</f>
        <v>163200</v>
      </c>
      <c r="E95" s="323">
        <f>SUM(E96)</f>
        <v>85200</v>
      </c>
      <c r="F95" s="323">
        <f>SUM(F96)</f>
        <v>54302.590000000004</v>
      </c>
      <c r="G95" s="324">
        <f t="shared" si="6"/>
        <v>63.73543427230047</v>
      </c>
      <c r="J95" s="173"/>
      <c r="IT95" s="68"/>
      <c r="IU95" s="68"/>
      <c r="IV95" s="68"/>
    </row>
    <row r="96" spans="1:7" ht="22.5" customHeight="1">
      <c r="A96" s="271"/>
      <c r="B96" s="271"/>
      <c r="C96" s="322" t="s">
        <v>349</v>
      </c>
      <c r="D96" s="323">
        <f>SUM(D97:D98)</f>
        <v>163200</v>
      </c>
      <c r="E96" s="323">
        <f>SUM(E97:E98)</f>
        <v>85200</v>
      </c>
      <c r="F96" s="323">
        <f>SUM(F97:F98)</f>
        <v>54302.590000000004</v>
      </c>
      <c r="G96" s="324">
        <f t="shared" si="6"/>
        <v>63.73543427230047</v>
      </c>
    </row>
    <row r="97" spans="1:256" s="172" customFormat="1" ht="22.5" customHeight="1">
      <c r="A97" s="271"/>
      <c r="B97" s="271"/>
      <c r="C97" s="325" t="s">
        <v>350</v>
      </c>
      <c r="D97" s="323">
        <v>8500</v>
      </c>
      <c r="E97" s="323">
        <v>3500</v>
      </c>
      <c r="F97" s="323">
        <v>1150.33</v>
      </c>
      <c r="G97" s="324">
        <f t="shared" si="6"/>
        <v>32.866571428571426</v>
      </c>
      <c r="J97" s="173"/>
      <c r="IT97" s="68"/>
      <c r="IU97" s="68"/>
      <c r="IV97" s="68"/>
    </row>
    <row r="98" spans="1:256" s="172" customFormat="1" ht="22.5" customHeight="1">
      <c r="A98" s="271"/>
      <c r="B98" s="271"/>
      <c r="C98" s="325" t="s">
        <v>359</v>
      </c>
      <c r="D98" s="323">
        <v>154700</v>
      </c>
      <c r="E98" s="323">
        <v>81700</v>
      </c>
      <c r="F98" s="323">
        <v>53152.26</v>
      </c>
      <c r="G98" s="324">
        <f t="shared" si="6"/>
        <v>65.05784577723378</v>
      </c>
      <c r="J98" s="173"/>
      <c r="IT98" s="68"/>
      <c r="IU98" s="68"/>
      <c r="IV98" s="68"/>
    </row>
    <row r="99" spans="1:7" ht="22.5" customHeight="1">
      <c r="A99" s="271"/>
      <c r="B99" s="271">
        <v>71014</v>
      </c>
      <c r="C99" s="325" t="s">
        <v>166</v>
      </c>
      <c r="D99" s="323">
        <f aca="true" t="shared" si="8" ref="D99:F100">SUM(D100)</f>
        <v>2000</v>
      </c>
      <c r="E99" s="323">
        <f t="shared" si="8"/>
        <v>2000</v>
      </c>
      <c r="F99" s="323">
        <f t="shared" si="8"/>
        <v>659.4</v>
      </c>
      <c r="G99" s="324">
        <f t="shared" si="6"/>
        <v>32.97</v>
      </c>
    </row>
    <row r="100" spans="1:7" ht="22.5" customHeight="1">
      <c r="A100" s="271"/>
      <c r="B100" s="271"/>
      <c r="C100" s="322" t="s">
        <v>349</v>
      </c>
      <c r="D100" s="323">
        <f t="shared" si="8"/>
        <v>2000</v>
      </c>
      <c r="E100" s="323">
        <f t="shared" si="8"/>
        <v>2000</v>
      </c>
      <c r="F100" s="323">
        <f t="shared" si="8"/>
        <v>659.4</v>
      </c>
      <c r="G100" s="324">
        <f t="shared" si="6"/>
        <v>32.97</v>
      </c>
    </row>
    <row r="101" spans="1:256" s="172" customFormat="1" ht="22.5" customHeight="1">
      <c r="A101" s="271"/>
      <c r="B101" s="271"/>
      <c r="C101" s="325" t="s">
        <v>359</v>
      </c>
      <c r="D101" s="323">
        <v>2000</v>
      </c>
      <c r="E101" s="323">
        <v>2000</v>
      </c>
      <c r="F101" s="332">
        <v>659.4</v>
      </c>
      <c r="G101" s="324">
        <f t="shared" si="6"/>
        <v>32.97</v>
      </c>
      <c r="J101" s="173"/>
      <c r="IT101" s="68"/>
      <c r="IU101" s="68"/>
      <c r="IV101" s="68"/>
    </row>
    <row r="102" spans="1:7" ht="19.5" customHeight="1">
      <c r="A102" s="271"/>
      <c r="B102" s="271">
        <v>71035</v>
      </c>
      <c r="C102" s="325" t="s">
        <v>36</v>
      </c>
      <c r="D102" s="323">
        <f>SUM(D103,D105)</f>
        <v>599300</v>
      </c>
      <c r="E102" s="323">
        <f>SUM(E103,E105)</f>
        <v>826690</v>
      </c>
      <c r="F102" s="323">
        <f>SUM(F103,F105)</f>
        <v>717943.8</v>
      </c>
      <c r="G102" s="319">
        <f t="shared" si="6"/>
        <v>86.84558903579335</v>
      </c>
    </row>
    <row r="103" spans="1:7" ht="22.5" customHeight="1">
      <c r="A103" s="271"/>
      <c r="B103" s="271"/>
      <c r="C103" s="322" t="s">
        <v>349</v>
      </c>
      <c r="D103" s="323">
        <f>SUM(D104)</f>
        <v>549300</v>
      </c>
      <c r="E103" s="323">
        <f>SUM(E104)</f>
        <v>499330</v>
      </c>
      <c r="F103" s="323">
        <f>SUM(F104)</f>
        <v>453726.39</v>
      </c>
      <c r="G103" s="324">
        <f t="shared" si="6"/>
        <v>90.86703983337672</v>
      </c>
    </row>
    <row r="104" spans="1:256" s="172" customFormat="1" ht="22.5" customHeight="1">
      <c r="A104" s="271"/>
      <c r="B104" s="271"/>
      <c r="C104" s="325" t="s">
        <v>359</v>
      </c>
      <c r="D104" s="323">
        <v>549300</v>
      </c>
      <c r="E104" s="323">
        <v>499330</v>
      </c>
      <c r="F104" s="323">
        <v>453726.39</v>
      </c>
      <c r="G104" s="324">
        <f t="shared" si="6"/>
        <v>90.86703983337672</v>
      </c>
      <c r="J104" s="173"/>
      <c r="IT104" s="68"/>
      <c r="IU104" s="68"/>
      <c r="IV104" s="68"/>
    </row>
    <row r="105" spans="1:7" ht="22.5" customHeight="1">
      <c r="A105" s="271"/>
      <c r="B105" s="271"/>
      <c r="C105" s="322" t="s">
        <v>353</v>
      </c>
      <c r="D105" s="323">
        <f>SUM(D106)</f>
        <v>50000</v>
      </c>
      <c r="E105" s="323">
        <f>SUM(E106)</f>
        <v>327360</v>
      </c>
      <c r="F105" s="323">
        <f>SUM(F106)</f>
        <v>264217.41</v>
      </c>
      <c r="G105" s="324">
        <f t="shared" si="6"/>
        <v>80.71157441348973</v>
      </c>
    </row>
    <row r="106" spans="1:256" s="172" customFormat="1" ht="19.5" customHeight="1">
      <c r="A106" s="271"/>
      <c r="B106" s="271"/>
      <c r="C106" s="325" t="s">
        <v>354</v>
      </c>
      <c r="D106" s="323">
        <v>50000</v>
      </c>
      <c r="E106" s="323">
        <v>327360</v>
      </c>
      <c r="F106" s="323">
        <v>264217.41</v>
      </c>
      <c r="G106" s="324">
        <f t="shared" si="6"/>
        <v>80.71157441348973</v>
      </c>
      <c r="J106" s="173"/>
      <c r="IT106" s="68"/>
      <c r="IU106" s="68"/>
      <c r="IV106" s="68"/>
    </row>
    <row r="107" spans="1:7" ht="22.5" customHeight="1">
      <c r="A107" s="448">
        <v>750</v>
      </c>
      <c r="B107" s="448"/>
      <c r="C107" s="449" t="s">
        <v>39</v>
      </c>
      <c r="D107" s="450">
        <f>SUM(D108,D113)</f>
        <v>21473014</v>
      </c>
      <c r="E107" s="450">
        <f>SUM(E108,E113)</f>
        <v>21743427</v>
      </c>
      <c r="F107" s="450">
        <f>SUM(F108,F113)</f>
        <v>20095627.1</v>
      </c>
      <c r="G107" s="451">
        <f t="shared" si="6"/>
        <v>92.42161826652257</v>
      </c>
    </row>
    <row r="108" spans="1:7" ht="21.75" customHeight="1">
      <c r="A108" s="271"/>
      <c r="B108" s="271"/>
      <c r="C108" s="322" t="s">
        <v>349</v>
      </c>
      <c r="D108" s="323">
        <f>SUM(D109:D112)</f>
        <v>20709014</v>
      </c>
      <c r="E108" s="323">
        <f>SUM(E109:E112)</f>
        <v>20797227</v>
      </c>
      <c r="F108" s="323">
        <f>SUM(F109:F112)</f>
        <v>19221181.73</v>
      </c>
      <c r="G108" s="324">
        <f t="shared" si="6"/>
        <v>92.4218489801549</v>
      </c>
    </row>
    <row r="109" spans="1:7" ht="22.5" customHeight="1">
      <c r="A109" s="271"/>
      <c r="B109" s="271"/>
      <c r="C109" s="325" t="s">
        <v>350</v>
      </c>
      <c r="D109" s="323">
        <f>SUM(D118,D126,D134,D140)</f>
        <v>14155608</v>
      </c>
      <c r="E109" s="323">
        <f>SUM(E118,E126,E134,E140)</f>
        <v>14314426</v>
      </c>
      <c r="F109" s="323">
        <f>SUM(F118,F126,F134,F140)</f>
        <v>13427809.08</v>
      </c>
      <c r="G109" s="324">
        <f t="shared" si="6"/>
        <v>93.80613012355508</v>
      </c>
    </row>
    <row r="110" spans="1:7" ht="22.5" customHeight="1">
      <c r="A110" s="271"/>
      <c r="B110" s="271"/>
      <c r="C110" s="325" t="s">
        <v>359</v>
      </c>
      <c r="D110" s="323">
        <f>SUM(D119,D122,D127,D135,D141)</f>
        <v>5878223</v>
      </c>
      <c r="E110" s="323">
        <f>SUM(E119,E122,E127,E135,E141)</f>
        <v>5855973</v>
      </c>
      <c r="F110" s="323">
        <f>SUM(F119,F122,F127,F135,F141)</f>
        <v>5197608.839999999</v>
      </c>
      <c r="G110" s="324">
        <f t="shared" si="6"/>
        <v>88.75739078715013</v>
      </c>
    </row>
    <row r="111" spans="1:256" s="172" customFormat="1" ht="22.5" customHeight="1">
      <c r="A111" s="271"/>
      <c r="B111" s="271"/>
      <c r="C111" s="325" t="s">
        <v>351</v>
      </c>
      <c r="D111" s="323">
        <f>SUM(D136,D142)</f>
        <v>75000</v>
      </c>
      <c r="E111" s="323">
        <f>SUM(E136,E142)</f>
        <v>33717</v>
      </c>
      <c r="F111" s="323">
        <f>SUM(F136,F142)</f>
        <v>28025.46</v>
      </c>
      <c r="G111" s="324">
        <f t="shared" si="6"/>
        <v>83.11967256873388</v>
      </c>
      <c r="J111" s="173"/>
      <c r="IT111" s="68"/>
      <c r="IU111" s="68"/>
      <c r="IV111" s="68"/>
    </row>
    <row r="112" spans="1:7" ht="22.5" customHeight="1">
      <c r="A112" s="271"/>
      <c r="B112" s="271"/>
      <c r="C112" s="325" t="s">
        <v>352</v>
      </c>
      <c r="D112" s="323">
        <f>SUM(D123,D128,D137,D143)</f>
        <v>600183</v>
      </c>
      <c r="E112" s="323">
        <f>SUM(E123,E128,E137,E143)</f>
        <v>593111</v>
      </c>
      <c r="F112" s="323">
        <f>SUM(F123,F128,F137,F143)</f>
        <v>567738.35</v>
      </c>
      <c r="G112" s="324">
        <f t="shared" si="6"/>
        <v>95.72210766618727</v>
      </c>
    </row>
    <row r="113" spans="1:7" ht="22.5" customHeight="1">
      <c r="A113" s="271"/>
      <c r="B113" s="271"/>
      <c r="C113" s="322" t="s">
        <v>353</v>
      </c>
      <c r="D113" s="323">
        <f>SUM(D114:D115)</f>
        <v>764000</v>
      </c>
      <c r="E113" s="323">
        <f>SUM(E114:E115)</f>
        <v>946200</v>
      </c>
      <c r="F113" s="323">
        <f>SUM(F114:F115)</f>
        <v>874445.37</v>
      </c>
      <c r="G113" s="324">
        <f t="shared" si="6"/>
        <v>92.41654724159797</v>
      </c>
    </row>
    <row r="114" spans="1:7" ht="19.5" customHeight="1">
      <c r="A114" s="271"/>
      <c r="B114" s="271"/>
      <c r="C114" s="325" t="s">
        <v>354</v>
      </c>
      <c r="D114" s="323">
        <f aca="true" t="shared" si="9" ref="D114:F115">SUM(D130)</f>
        <v>700000</v>
      </c>
      <c r="E114" s="323">
        <f t="shared" si="9"/>
        <v>795000</v>
      </c>
      <c r="F114" s="323">
        <f t="shared" si="9"/>
        <v>723272.88</v>
      </c>
      <c r="G114" s="324">
        <f t="shared" si="6"/>
        <v>90.97772075471698</v>
      </c>
    </row>
    <row r="115" spans="1:256" s="172" customFormat="1" ht="22.5" customHeight="1">
      <c r="A115" s="271"/>
      <c r="B115" s="271"/>
      <c r="C115" s="325" t="s">
        <v>209</v>
      </c>
      <c r="D115" s="323">
        <f t="shared" si="9"/>
        <v>64000</v>
      </c>
      <c r="E115" s="323">
        <f t="shared" si="9"/>
        <v>151200</v>
      </c>
      <c r="F115" s="323">
        <f t="shared" si="9"/>
        <v>151172.49</v>
      </c>
      <c r="G115" s="324">
        <f t="shared" si="6"/>
        <v>99.98180555555555</v>
      </c>
      <c r="J115" s="173"/>
      <c r="IT115" s="68"/>
      <c r="IU115" s="68"/>
      <c r="IV115" s="68"/>
    </row>
    <row r="116" spans="1:256" s="172" customFormat="1" ht="22.5" customHeight="1">
      <c r="A116" s="271"/>
      <c r="B116" s="271">
        <v>75011</v>
      </c>
      <c r="C116" s="325" t="s">
        <v>40</v>
      </c>
      <c r="D116" s="323">
        <f>SUM(D117)</f>
        <v>510000</v>
      </c>
      <c r="E116" s="323">
        <f>SUM(E117)</f>
        <v>553008</v>
      </c>
      <c r="F116" s="323">
        <f>SUM(F117)</f>
        <v>553008</v>
      </c>
      <c r="G116" s="324">
        <f t="shared" si="6"/>
        <v>100</v>
      </c>
      <c r="J116" s="173"/>
      <c r="IT116" s="68"/>
      <c r="IU116" s="68"/>
      <c r="IV116" s="68"/>
    </row>
    <row r="117" spans="1:7" ht="21" customHeight="1">
      <c r="A117" s="271"/>
      <c r="B117" s="271"/>
      <c r="C117" s="322" t="s">
        <v>349</v>
      </c>
      <c r="D117" s="323">
        <f>SUM(D118:D119)</f>
        <v>510000</v>
      </c>
      <c r="E117" s="323">
        <f>SUM(E118:E119)</f>
        <v>553008</v>
      </c>
      <c r="F117" s="323">
        <f>SUM(F118:F119)</f>
        <v>553008</v>
      </c>
      <c r="G117" s="324">
        <f t="shared" si="6"/>
        <v>100</v>
      </c>
    </row>
    <row r="118" spans="1:7" ht="22.5" customHeight="1">
      <c r="A118" s="271"/>
      <c r="B118" s="271"/>
      <c r="C118" s="325" t="s">
        <v>350</v>
      </c>
      <c r="D118" s="323">
        <v>473287</v>
      </c>
      <c r="E118" s="323">
        <v>516295</v>
      </c>
      <c r="F118" s="323">
        <v>516295</v>
      </c>
      <c r="G118" s="324">
        <f t="shared" si="6"/>
        <v>100</v>
      </c>
    </row>
    <row r="119" spans="1:256" s="172" customFormat="1" ht="22.5" customHeight="1">
      <c r="A119" s="271"/>
      <c r="B119" s="271"/>
      <c r="C119" s="325" t="s">
        <v>359</v>
      </c>
      <c r="D119" s="323">
        <v>36713</v>
      </c>
      <c r="E119" s="323">
        <v>36713</v>
      </c>
      <c r="F119" s="323">
        <v>36713</v>
      </c>
      <c r="G119" s="324">
        <f t="shared" si="6"/>
        <v>100</v>
      </c>
      <c r="J119" s="173"/>
      <c r="IT119" s="68"/>
      <c r="IU119" s="68"/>
      <c r="IV119" s="68"/>
    </row>
    <row r="120" spans="1:7" ht="22.5" customHeight="1">
      <c r="A120" s="271"/>
      <c r="B120" s="271">
        <v>75022</v>
      </c>
      <c r="C120" s="325" t="s">
        <v>167</v>
      </c>
      <c r="D120" s="323">
        <f>SUM(D121)</f>
        <v>502400</v>
      </c>
      <c r="E120" s="323">
        <f>SUM(E121)</f>
        <v>502400</v>
      </c>
      <c r="F120" s="323">
        <f>SUM(F121)</f>
        <v>492526.4</v>
      </c>
      <c r="G120" s="324">
        <f t="shared" si="6"/>
        <v>98.03471337579617</v>
      </c>
    </row>
    <row r="121" spans="1:7" ht="22.5" customHeight="1">
      <c r="A121" s="271"/>
      <c r="B121" s="271"/>
      <c r="C121" s="322" t="s">
        <v>349</v>
      </c>
      <c r="D121" s="323">
        <f>SUM(D122:D123)</f>
        <v>502400</v>
      </c>
      <c r="E121" s="323">
        <f>SUM(E122:E123)</f>
        <v>502400</v>
      </c>
      <c r="F121" s="323">
        <f>SUM(F122:F123)</f>
        <v>492526.4</v>
      </c>
      <c r="G121" s="324">
        <f t="shared" si="6"/>
        <v>98.03471337579617</v>
      </c>
    </row>
    <row r="122" spans="1:256" s="172" customFormat="1" ht="22.5" customHeight="1">
      <c r="A122" s="271"/>
      <c r="B122" s="271"/>
      <c r="C122" s="325" t="s">
        <v>423</v>
      </c>
      <c r="D122" s="323">
        <v>7400</v>
      </c>
      <c r="E122" s="323">
        <v>6400</v>
      </c>
      <c r="F122" s="323">
        <v>4327.28</v>
      </c>
      <c r="G122" s="324">
        <f t="shared" si="6"/>
        <v>67.61375</v>
      </c>
      <c r="J122" s="173"/>
      <c r="IT122" s="68"/>
      <c r="IU122" s="68"/>
      <c r="IV122" s="68"/>
    </row>
    <row r="123" spans="1:7" ht="22.5" customHeight="1">
      <c r="A123" s="271"/>
      <c r="B123" s="271"/>
      <c r="C123" s="325" t="s">
        <v>352</v>
      </c>
      <c r="D123" s="323">
        <v>495000</v>
      </c>
      <c r="E123" s="323">
        <v>496000</v>
      </c>
      <c r="F123" s="323">
        <v>488199.12</v>
      </c>
      <c r="G123" s="324">
        <f t="shared" si="6"/>
        <v>98.42724193548386</v>
      </c>
    </row>
    <row r="124" spans="1:7" ht="22.5" customHeight="1">
      <c r="A124" s="271"/>
      <c r="B124" s="271">
        <v>75023</v>
      </c>
      <c r="C124" s="325" t="s">
        <v>43</v>
      </c>
      <c r="D124" s="323">
        <f>SUM(D125,D129)</f>
        <v>17256761</v>
      </c>
      <c r="E124" s="323">
        <f>SUM(E125,E129)</f>
        <v>17111977</v>
      </c>
      <c r="F124" s="323">
        <f>SUM(F125,F129)</f>
        <v>15772591.01</v>
      </c>
      <c r="G124" s="324">
        <f t="shared" si="6"/>
        <v>92.17281562498594</v>
      </c>
    </row>
    <row r="125" spans="1:256" s="172" customFormat="1" ht="22.5" customHeight="1">
      <c r="A125" s="271"/>
      <c r="B125" s="271"/>
      <c r="C125" s="322" t="s">
        <v>349</v>
      </c>
      <c r="D125" s="323">
        <f>SUM(D126:D128)</f>
        <v>16492761</v>
      </c>
      <c r="E125" s="323">
        <f>SUM(E126:E128)</f>
        <v>16165777</v>
      </c>
      <c r="F125" s="323">
        <f>SUM(F126:F128)</f>
        <v>14898145.64</v>
      </c>
      <c r="G125" s="324">
        <f t="shared" si="6"/>
        <v>92.15854975606803</v>
      </c>
      <c r="J125" s="173"/>
      <c r="IT125" s="68"/>
      <c r="IU125" s="68"/>
      <c r="IV125" s="68"/>
    </row>
    <row r="126" spans="1:7" ht="22.5" customHeight="1">
      <c r="A126" s="271"/>
      <c r="B126" s="271"/>
      <c r="C126" s="325" t="s">
        <v>350</v>
      </c>
      <c r="D126" s="323">
        <v>13470041</v>
      </c>
      <c r="E126" s="323">
        <v>13555325</v>
      </c>
      <c r="F126" s="323">
        <v>12700390.8</v>
      </c>
      <c r="G126" s="324">
        <f t="shared" si="6"/>
        <v>93.69300108997756</v>
      </c>
    </row>
    <row r="127" spans="1:7" ht="22.5" customHeight="1">
      <c r="A127" s="271"/>
      <c r="B127" s="271"/>
      <c r="C127" s="325" t="s">
        <v>359</v>
      </c>
      <c r="D127" s="323">
        <v>2976420</v>
      </c>
      <c r="E127" s="323">
        <v>2552224</v>
      </c>
      <c r="F127" s="323">
        <v>2144009.31</v>
      </c>
      <c r="G127" s="324">
        <f t="shared" si="6"/>
        <v>84.00553047067969</v>
      </c>
    </row>
    <row r="128" spans="1:7" ht="22.5" customHeight="1">
      <c r="A128" s="271"/>
      <c r="B128" s="271"/>
      <c r="C128" s="325" t="s">
        <v>352</v>
      </c>
      <c r="D128" s="323">
        <v>46300</v>
      </c>
      <c r="E128" s="323">
        <v>58228</v>
      </c>
      <c r="F128" s="323">
        <v>53745.53</v>
      </c>
      <c r="G128" s="324">
        <f t="shared" si="6"/>
        <v>92.30186508209108</v>
      </c>
    </row>
    <row r="129" spans="1:7" ht="22.5" customHeight="1">
      <c r="A129" s="271"/>
      <c r="B129" s="271"/>
      <c r="C129" s="322" t="s">
        <v>353</v>
      </c>
      <c r="D129" s="323">
        <f>SUM(D130:D131)</f>
        <v>764000</v>
      </c>
      <c r="E129" s="323">
        <f>SUM(E130:E131)</f>
        <v>946200</v>
      </c>
      <c r="F129" s="323">
        <f>SUM(F130:F131)</f>
        <v>874445.37</v>
      </c>
      <c r="G129" s="324">
        <f t="shared" si="6"/>
        <v>92.41654724159797</v>
      </c>
    </row>
    <row r="130" spans="1:256" s="172" customFormat="1" ht="18.75" customHeight="1">
      <c r="A130" s="271"/>
      <c r="B130" s="271"/>
      <c r="C130" s="325" t="s">
        <v>354</v>
      </c>
      <c r="D130" s="323">
        <v>700000</v>
      </c>
      <c r="E130" s="323">
        <v>795000</v>
      </c>
      <c r="F130" s="323">
        <v>723272.88</v>
      </c>
      <c r="G130" s="324">
        <f t="shared" si="6"/>
        <v>90.97772075471698</v>
      </c>
      <c r="J130" s="173"/>
      <c r="IT130" s="68"/>
      <c r="IU130" s="68"/>
      <c r="IV130" s="68"/>
    </row>
    <row r="131" spans="1:256" s="12" customFormat="1" ht="22.5" customHeight="1">
      <c r="A131" s="271"/>
      <c r="B131" s="271"/>
      <c r="C131" s="325" t="s">
        <v>209</v>
      </c>
      <c r="D131" s="323">
        <v>64000</v>
      </c>
      <c r="E131" s="323">
        <v>151200</v>
      </c>
      <c r="F131" s="323">
        <v>151172.49</v>
      </c>
      <c r="G131" s="324">
        <f aca="true" t="shared" si="10" ref="G131:G206">F131/E131*100</f>
        <v>99.98180555555555</v>
      </c>
      <c r="J131" s="87"/>
      <c r="IT131" s="9"/>
      <c r="IU131" s="9"/>
      <c r="IV131" s="9"/>
    </row>
    <row r="132" spans="1:256" s="172" customFormat="1" ht="22.5" customHeight="1">
      <c r="A132" s="271"/>
      <c r="B132" s="271">
        <v>75075</v>
      </c>
      <c r="C132" s="325" t="s">
        <v>303</v>
      </c>
      <c r="D132" s="323">
        <f>SUM(D133)</f>
        <v>2223180</v>
      </c>
      <c r="E132" s="323">
        <f>SUM(E133)</f>
        <v>2592780</v>
      </c>
      <c r="F132" s="323">
        <f>SUM(F133)</f>
        <v>2567511.31</v>
      </c>
      <c r="G132" s="324">
        <f t="shared" si="10"/>
        <v>99.02542097671225</v>
      </c>
      <c r="J132" s="173"/>
      <c r="IT132" s="68"/>
      <c r="IU132" s="68"/>
      <c r="IV132" s="68"/>
    </row>
    <row r="133" spans="1:256" s="12" customFormat="1" ht="22.5" customHeight="1">
      <c r="A133" s="271"/>
      <c r="B133" s="271"/>
      <c r="C133" s="322" t="s">
        <v>349</v>
      </c>
      <c r="D133" s="323">
        <f>SUM(D134:D137)</f>
        <v>2223180</v>
      </c>
      <c r="E133" s="323">
        <f>SUM(E134:E137)</f>
        <v>2592780</v>
      </c>
      <c r="F133" s="323">
        <f>SUM(F134:F137)</f>
        <v>2567511.31</v>
      </c>
      <c r="G133" s="324">
        <f t="shared" si="10"/>
        <v>99.02542097671225</v>
      </c>
      <c r="J133" s="87"/>
      <c r="IT133" s="9"/>
      <c r="IU133" s="9"/>
      <c r="IV133" s="9"/>
    </row>
    <row r="134" spans="1:256" s="12" customFormat="1" ht="21" customHeight="1">
      <c r="A134" s="271"/>
      <c r="B134" s="271"/>
      <c r="C134" s="325" t="s">
        <v>350</v>
      </c>
      <c r="D134" s="323">
        <v>76850</v>
      </c>
      <c r="E134" s="323">
        <v>93350</v>
      </c>
      <c r="F134" s="323">
        <v>92365.49</v>
      </c>
      <c r="G134" s="324">
        <f t="shared" si="10"/>
        <v>98.9453561863953</v>
      </c>
      <c r="J134" s="87"/>
      <c r="IT134" s="9"/>
      <c r="IU134" s="9"/>
      <c r="IV134" s="9"/>
    </row>
    <row r="135" spans="1:7" ht="24" customHeight="1">
      <c r="A135" s="271"/>
      <c r="B135" s="271"/>
      <c r="C135" s="325" t="s">
        <v>359</v>
      </c>
      <c r="D135" s="323">
        <v>2051330</v>
      </c>
      <c r="E135" s="323">
        <v>2482516</v>
      </c>
      <c r="F135" s="323">
        <v>2462652.11</v>
      </c>
      <c r="G135" s="324">
        <f t="shared" si="10"/>
        <v>99.19984846019119</v>
      </c>
    </row>
    <row r="136" spans="1:256" s="172" customFormat="1" ht="22.5" customHeight="1">
      <c r="A136" s="271"/>
      <c r="B136" s="271"/>
      <c r="C136" s="325" t="s">
        <v>351</v>
      </c>
      <c r="D136" s="323">
        <v>75000</v>
      </c>
      <c r="E136" s="323">
        <v>16914</v>
      </c>
      <c r="F136" s="323">
        <v>12493.71</v>
      </c>
      <c r="G136" s="324">
        <f t="shared" si="10"/>
        <v>73.86608726498758</v>
      </c>
      <c r="J136" s="173"/>
      <c r="IT136" s="68"/>
      <c r="IU136" s="68"/>
      <c r="IV136" s="68"/>
    </row>
    <row r="137" spans="1:7" ht="22.5" customHeight="1">
      <c r="A137" s="271"/>
      <c r="B137" s="271"/>
      <c r="C137" s="325" t="s">
        <v>352</v>
      </c>
      <c r="D137" s="323">
        <v>20000</v>
      </c>
      <c r="E137" s="323">
        <v>0</v>
      </c>
      <c r="F137" s="323">
        <v>0</v>
      </c>
      <c r="G137" s="334" t="s">
        <v>18</v>
      </c>
    </row>
    <row r="138" spans="1:7" ht="29.25" customHeight="1">
      <c r="A138" s="271"/>
      <c r="B138" s="271">
        <v>75095</v>
      </c>
      <c r="C138" s="325" t="s">
        <v>10</v>
      </c>
      <c r="D138" s="323">
        <f>SUM(D139)</f>
        <v>980673</v>
      </c>
      <c r="E138" s="323">
        <f>SUM(E139)</f>
        <v>983262</v>
      </c>
      <c r="F138" s="323">
        <f>SUM(F139)</f>
        <v>709990.38</v>
      </c>
      <c r="G138" s="324">
        <f t="shared" si="10"/>
        <v>72.20764963966879</v>
      </c>
    </row>
    <row r="139" spans="1:7" ht="19.5" customHeight="1">
      <c r="A139" s="271"/>
      <c r="B139" s="271"/>
      <c r="C139" s="322" t="s">
        <v>349</v>
      </c>
      <c r="D139" s="323">
        <f>SUM(D140:D143)</f>
        <v>980673</v>
      </c>
      <c r="E139" s="323">
        <f>SUM(E140:E143)</f>
        <v>983262</v>
      </c>
      <c r="F139" s="323">
        <f>SUM(F140:F143)</f>
        <v>709990.38</v>
      </c>
      <c r="G139" s="324">
        <f t="shared" si="10"/>
        <v>72.20764963966879</v>
      </c>
    </row>
    <row r="140" spans="1:256" s="172" customFormat="1" ht="22.5" customHeight="1">
      <c r="A140" s="271"/>
      <c r="B140" s="271"/>
      <c r="C140" s="325" t="s">
        <v>350</v>
      </c>
      <c r="D140" s="323">
        <v>135430</v>
      </c>
      <c r="E140" s="323">
        <v>149456</v>
      </c>
      <c r="F140" s="273">
        <v>118757.79</v>
      </c>
      <c r="G140" s="324">
        <f t="shared" si="10"/>
        <v>79.46003506048602</v>
      </c>
      <c r="J140" s="173"/>
      <c r="IT140" s="68"/>
      <c r="IU140" s="68"/>
      <c r="IV140" s="68"/>
    </row>
    <row r="141" spans="1:253" s="68" customFormat="1" ht="22.5" customHeight="1">
      <c r="A141" s="271"/>
      <c r="B141" s="271"/>
      <c r="C141" s="325" t="s">
        <v>359</v>
      </c>
      <c r="D141" s="323">
        <v>806360</v>
      </c>
      <c r="E141" s="323">
        <v>778120</v>
      </c>
      <c r="F141" s="323">
        <v>549907.14</v>
      </c>
      <c r="G141" s="324">
        <f t="shared" si="10"/>
        <v>70.67125122089138</v>
      </c>
      <c r="H141" s="172"/>
      <c r="I141" s="172"/>
      <c r="J141" s="173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  <c r="HN141" s="172"/>
      <c r="HO141" s="172"/>
      <c r="HP141" s="172"/>
      <c r="HQ141" s="172"/>
      <c r="HR141" s="172"/>
      <c r="HS141" s="172"/>
      <c r="HT141" s="172"/>
      <c r="HU141" s="172"/>
      <c r="HV141" s="172"/>
      <c r="HW141" s="172"/>
      <c r="HX141" s="172"/>
      <c r="HY141" s="172"/>
      <c r="HZ141" s="172"/>
      <c r="IA141" s="172"/>
      <c r="IB141" s="172"/>
      <c r="IC141" s="172"/>
      <c r="ID141" s="172"/>
      <c r="IE141" s="172"/>
      <c r="IF141" s="172"/>
      <c r="IG141" s="172"/>
      <c r="IH141" s="172"/>
      <c r="II141" s="172"/>
      <c r="IJ141" s="172"/>
      <c r="IK141" s="172"/>
      <c r="IL141" s="172"/>
      <c r="IM141" s="172"/>
      <c r="IN141" s="172"/>
      <c r="IO141" s="172"/>
      <c r="IP141" s="172"/>
      <c r="IQ141" s="172"/>
      <c r="IR141" s="172"/>
      <c r="IS141" s="172"/>
    </row>
    <row r="142" spans="1:253" s="68" customFormat="1" ht="22.5" customHeight="1">
      <c r="A142" s="271"/>
      <c r="B142" s="271"/>
      <c r="C142" s="325" t="s">
        <v>351</v>
      </c>
      <c r="D142" s="323">
        <v>0</v>
      </c>
      <c r="E142" s="323">
        <v>16803</v>
      </c>
      <c r="F142" s="323">
        <v>15531.75</v>
      </c>
      <c r="G142" s="324">
        <f t="shared" si="10"/>
        <v>92.43438671665774</v>
      </c>
      <c r="H142" s="172"/>
      <c r="I142" s="172"/>
      <c r="J142" s="173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  <c r="HN142" s="172"/>
      <c r="HO142" s="172"/>
      <c r="HP142" s="172"/>
      <c r="HQ142" s="172"/>
      <c r="HR142" s="172"/>
      <c r="HS142" s="172"/>
      <c r="HT142" s="172"/>
      <c r="HU142" s="172"/>
      <c r="HV142" s="172"/>
      <c r="HW142" s="172"/>
      <c r="HX142" s="172"/>
      <c r="HY142" s="172"/>
      <c r="HZ142" s="172"/>
      <c r="IA142" s="172"/>
      <c r="IB142" s="172"/>
      <c r="IC142" s="172"/>
      <c r="ID142" s="172"/>
      <c r="IE142" s="172"/>
      <c r="IF142" s="172"/>
      <c r="IG142" s="172"/>
      <c r="IH142" s="172"/>
      <c r="II142" s="172"/>
      <c r="IJ142" s="172"/>
      <c r="IK142" s="172"/>
      <c r="IL142" s="172"/>
      <c r="IM142" s="172"/>
      <c r="IN142" s="172"/>
      <c r="IO142" s="172"/>
      <c r="IP142" s="172"/>
      <c r="IQ142" s="172"/>
      <c r="IR142" s="172"/>
      <c r="IS142" s="172"/>
    </row>
    <row r="143" spans="1:7" ht="22.5" customHeight="1">
      <c r="A143" s="271"/>
      <c r="B143" s="271"/>
      <c r="C143" s="325" t="s">
        <v>352</v>
      </c>
      <c r="D143" s="323">
        <v>38883</v>
      </c>
      <c r="E143" s="323">
        <v>38883</v>
      </c>
      <c r="F143" s="323">
        <v>25793.7</v>
      </c>
      <c r="G143" s="324">
        <f t="shared" si="10"/>
        <v>66.33670241493712</v>
      </c>
    </row>
    <row r="144" spans="1:7" ht="30.75" customHeight="1">
      <c r="A144" s="448">
        <v>751</v>
      </c>
      <c r="B144" s="448"/>
      <c r="C144" s="449" t="s">
        <v>46</v>
      </c>
      <c r="D144" s="450">
        <f>SUM(D145)</f>
        <v>10250</v>
      </c>
      <c r="E144" s="450">
        <f>SUM(E145)</f>
        <v>277035</v>
      </c>
      <c r="F144" s="450">
        <f>SUM(F145)</f>
        <v>272753.64</v>
      </c>
      <c r="G144" s="451">
        <f t="shared" si="10"/>
        <v>98.45457794141535</v>
      </c>
    </row>
    <row r="145" spans="1:7" ht="22.5" customHeight="1">
      <c r="A145" s="271"/>
      <c r="B145" s="271"/>
      <c r="C145" s="322" t="s">
        <v>349</v>
      </c>
      <c r="D145" s="323">
        <f>SUM(D146:D148)</f>
        <v>10250</v>
      </c>
      <c r="E145" s="323">
        <f>SUM(E146:E148)</f>
        <v>277035</v>
      </c>
      <c r="F145" s="323">
        <f>SUM(F146:F148)</f>
        <v>272753.64</v>
      </c>
      <c r="G145" s="324">
        <f t="shared" si="10"/>
        <v>98.45457794141535</v>
      </c>
    </row>
    <row r="146" spans="1:7" ht="27" customHeight="1">
      <c r="A146" s="271"/>
      <c r="B146" s="271"/>
      <c r="C146" s="325" t="s">
        <v>350</v>
      </c>
      <c r="D146" s="323">
        <f>SUM(D153,D157,D161)</f>
        <v>0</v>
      </c>
      <c r="E146" s="323">
        <f>SUM(E153,E157,E161)</f>
        <v>94988</v>
      </c>
      <c r="F146" s="323">
        <f>SUM(F153,F157,F161)</f>
        <v>93444.5</v>
      </c>
      <c r="G146" s="324">
        <f t="shared" si="10"/>
        <v>98.37505790205078</v>
      </c>
    </row>
    <row r="147" spans="1:7" ht="22.5" customHeight="1">
      <c r="A147" s="271"/>
      <c r="B147" s="271"/>
      <c r="C147" s="325" t="s">
        <v>359</v>
      </c>
      <c r="D147" s="323">
        <f>SUM(D151,D154,D158,D162)</f>
        <v>10250</v>
      </c>
      <c r="E147" s="323">
        <f>SUM(E151,E154,E158,E162)</f>
        <v>48127</v>
      </c>
      <c r="F147" s="323">
        <f>SUM(F151,F154,F158,F162)</f>
        <v>48049.14</v>
      </c>
      <c r="G147" s="324">
        <f t="shared" si="10"/>
        <v>99.83821971034969</v>
      </c>
    </row>
    <row r="148" spans="1:7" ht="22.5" customHeight="1">
      <c r="A148" s="271"/>
      <c r="B148" s="271"/>
      <c r="C148" s="325" t="s">
        <v>352</v>
      </c>
      <c r="D148" s="323">
        <f>SUM(D155,D159,D163)</f>
        <v>0</v>
      </c>
      <c r="E148" s="323">
        <f>SUM(E155,E159,E163)</f>
        <v>133920</v>
      </c>
      <c r="F148" s="323">
        <f>SUM(F155,F159,F163)</f>
        <v>131260</v>
      </c>
      <c r="G148" s="324">
        <f t="shared" si="10"/>
        <v>98.01373954599761</v>
      </c>
    </row>
    <row r="149" spans="1:7" ht="30" customHeight="1">
      <c r="A149" s="271"/>
      <c r="B149" s="271">
        <v>75101</v>
      </c>
      <c r="C149" s="325" t="s">
        <v>47</v>
      </c>
      <c r="D149" s="323">
        <f>SUM(D150)</f>
        <v>10250</v>
      </c>
      <c r="E149" s="323">
        <f>SUM(E150)</f>
        <v>10250</v>
      </c>
      <c r="F149" s="323">
        <f>SUM(F150)</f>
        <v>10250</v>
      </c>
      <c r="G149" s="324">
        <f t="shared" si="10"/>
        <v>100</v>
      </c>
    </row>
    <row r="150" spans="1:7" ht="22.5" customHeight="1">
      <c r="A150" s="271"/>
      <c r="B150" s="271"/>
      <c r="C150" s="322" t="s">
        <v>349</v>
      </c>
      <c r="D150" s="323">
        <f>SUM(D151:D151)</f>
        <v>10250</v>
      </c>
      <c r="E150" s="323">
        <f>SUM(E151:E151)</f>
        <v>10250</v>
      </c>
      <c r="F150" s="323">
        <f>SUM(F151:F151)</f>
        <v>10250</v>
      </c>
      <c r="G150" s="333">
        <f>SUM(G151:G151)</f>
        <v>100</v>
      </c>
    </row>
    <row r="151" spans="1:256" s="172" customFormat="1" ht="22.5" customHeight="1">
      <c r="A151" s="271"/>
      <c r="B151" s="271"/>
      <c r="C151" s="325" t="s">
        <v>359</v>
      </c>
      <c r="D151" s="323">
        <v>10250</v>
      </c>
      <c r="E151" s="323">
        <v>10250</v>
      </c>
      <c r="F151" s="327">
        <v>10250</v>
      </c>
      <c r="G151" s="324">
        <f t="shared" si="10"/>
        <v>100</v>
      </c>
      <c r="J151" s="173"/>
      <c r="IT151" s="68"/>
      <c r="IU151" s="68"/>
      <c r="IV151" s="68"/>
    </row>
    <row r="152" spans="1:256" s="172" customFormat="1" ht="36" customHeight="1">
      <c r="A152" s="271"/>
      <c r="B152" s="271">
        <v>75107</v>
      </c>
      <c r="C152" s="325" t="s">
        <v>498</v>
      </c>
      <c r="D152" s="323">
        <f>SUM(D153:D155)</f>
        <v>0</v>
      </c>
      <c r="E152" s="323">
        <f>SUM(E153:E155)</f>
        <v>125595</v>
      </c>
      <c r="F152" s="323">
        <f>SUM(F153:F155)</f>
        <v>123633.67</v>
      </c>
      <c r="G152" s="324">
        <f t="shared" si="10"/>
        <v>98.43836936183766</v>
      </c>
      <c r="J152" s="173"/>
      <c r="IT152" s="68"/>
      <c r="IU152" s="68"/>
      <c r="IV152" s="68"/>
    </row>
    <row r="153" spans="1:256" s="172" customFormat="1" ht="22.5" customHeight="1">
      <c r="A153" s="271"/>
      <c r="B153" s="271"/>
      <c r="C153" s="325" t="s">
        <v>350</v>
      </c>
      <c r="D153" s="323">
        <v>0</v>
      </c>
      <c r="E153" s="323">
        <v>41335</v>
      </c>
      <c r="F153" s="327">
        <v>40493.67</v>
      </c>
      <c r="G153" s="324">
        <f t="shared" si="10"/>
        <v>97.96460626587637</v>
      </c>
      <c r="J153" s="173"/>
      <c r="IT153" s="68"/>
      <c r="IU153" s="68"/>
      <c r="IV153" s="68"/>
    </row>
    <row r="154" spans="1:256" s="172" customFormat="1" ht="22.5" customHeight="1">
      <c r="A154" s="271"/>
      <c r="B154" s="271"/>
      <c r="C154" s="325" t="s">
        <v>359</v>
      </c>
      <c r="D154" s="323">
        <v>0</v>
      </c>
      <c r="E154" s="323">
        <v>17900</v>
      </c>
      <c r="F154" s="327">
        <v>17900</v>
      </c>
      <c r="G154" s="324">
        <f t="shared" si="10"/>
        <v>100</v>
      </c>
      <c r="J154" s="173"/>
      <c r="IT154" s="68"/>
      <c r="IU154" s="68"/>
      <c r="IV154" s="68"/>
    </row>
    <row r="155" spans="1:256" s="172" customFormat="1" ht="22.5" customHeight="1">
      <c r="A155" s="271"/>
      <c r="B155" s="271"/>
      <c r="C155" s="325" t="s">
        <v>352</v>
      </c>
      <c r="D155" s="323">
        <v>0</v>
      </c>
      <c r="E155" s="323">
        <v>66360</v>
      </c>
      <c r="F155" s="327">
        <v>65240</v>
      </c>
      <c r="G155" s="324">
        <f t="shared" si="10"/>
        <v>98.31223628691983</v>
      </c>
      <c r="J155" s="173"/>
      <c r="IT155" s="68"/>
      <c r="IU155" s="68"/>
      <c r="IV155" s="68"/>
    </row>
    <row r="156" spans="1:256" s="172" customFormat="1" ht="22.5" customHeight="1">
      <c r="A156" s="271"/>
      <c r="B156" s="271">
        <v>75108</v>
      </c>
      <c r="C156" s="325" t="s">
        <v>486</v>
      </c>
      <c r="D156" s="323">
        <f>SUM(D157:D159)</f>
        <v>0</v>
      </c>
      <c r="E156" s="323">
        <f>SUM(E157:E159)</f>
        <v>76477</v>
      </c>
      <c r="F156" s="323">
        <f>SUM(F157:F159)</f>
        <v>76308.76</v>
      </c>
      <c r="G156" s="324">
        <f t="shared" si="10"/>
        <v>99.7800122912771</v>
      </c>
      <c r="J156" s="173"/>
      <c r="IT156" s="68"/>
      <c r="IU156" s="68"/>
      <c r="IV156" s="68"/>
    </row>
    <row r="157" spans="1:256" s="172" customFormat="1" ht="22.5" customHeight="1">
      <c r="A157" s="271"/>
      <c r="B157" s="271"/>
      <c r="C157" s="325" t="s">
        <v>350</v>
      </c>
      <c r="D157" s="323">
        <v>0</v>
      </c>
      <c r="E157" s="323">
        <v>29520</v>
      </c>
      <c r="F157" s="327">
        <v>29374.03</v>
      </c>
      <c r="G157" s="324">
        <f t="shared" si="10"/>
        <v>99.5055216802168</v>
      </c>
      <c r="J157" s="173"/>
      <c r="IT157" s="68"/>
      <c r="IU157" s="68"/>
      <c r="IV157" s="68"/>
    </row>
    <row r="158" spans="1:256" s="172" customFormat="1" ht="22.5" customHeight="1">
      <c r="A158" s="271"/>
      <c r="B158" s="271"/>
      <c r="C158" s="325" t="s">
        <v>359</v>
      </c>
      <c r="D158" s="323">
        <v>0</v>
      </c>
      <c r="E158" s="323">
        <v>10577</v>
      </c>
      <c r="F158" s="327">
        <v>10554.73</v>
      </c>
      <c r="G158" s="324">
        <f t="shared" si="10"/>
        <v>99.7894488040087</v>
      </c>
      <c r="J158" s="173"/>
      <c r="IT158" s="68"/>
      <c r="IU158" s="68"/>
      <c r="IV158" s="68"/>
    </row>
    <row r="159" spans="1:256" s="172" customFormat="1" ht="22.5" customHeight="1">
      <c r="A159" s="271"/>
      <c r="B159" s="271"/>
      <c r="C159" s="325" t="s">
        <v>352</v>
      </c>
      <c r="D159" s="323">
        <v>0</v>
      </c>
      <c r="E159" s="323">
        <v>36380</v>
      </c>
      <c r="F159" s="327">
        <v>36380</v>
      </c>
      <c r="G159" s="324">
        <f t="shared" si="10"/>
        <v>100</v>
      </c>
      <c r="J159" s="173"/>
      <c r="IT159" s="68"/>
      <c r="IU159" s="68"/>
      <c r="IV159" s="68"/>
    </row>
    <row r="160" spans="1:256" s="172" customFormat="1" ht="22.5" customHeight="1">
      <c r="A160" s="271"/>
      <c r="B160" s="271">
        <v>75110</v>
      </c>
      <c r="C160" s="325" t="s">
        <v>487</v>
      </c>
      <c r="D160" s="323">
        <f>SUM(D161:D163)</f>
        <v>0</v>
      </c>
      <c r="E160" s="323">
        <f>SUM(E161:E163)</f>
        <v>64713</v>
      </c>
      <c r="F160" s="323">
        <f>SUM(F161:F163)</f>
        <v>62561.21</v>
      </c>
      <c r="G160" s="324">
        <f t="shared" si="10"/>
        <v>96.67487212770232</v>
      </c>
      <c r="J160" s="173"/>
      <c r="IT160" s="68"/>
      <c r="IU160" s="68"/>
      <c r="IV160" s="68"/>
    </row>
    <row r="161" spans="1:256" s="172" customFormat="1" ht="22.5" customHeight="1">
      <c r="A161" s="271"/>
      <c r="B161" s="271"/>
      <c r="C161" s="325" t="s">
        <v>350</v>
      </c>
      <c r="D161" s="323">
        <v>0</v>
      </c>
      <c r="E161" s="323">
        <v>24133</v>
      </c>
      <c r="F161" s="327">
        <v>23576.8</v>
      </c>
      <c r="G161" s="324">
        <f t="shared" si="10"/>
        <v>97.69527203414412</v>
      </c>
      <c r="J161" s="173"/>
      <c r="IT161" s="68"/>
      <c r="IU161" s="68"/>
      <c r="IV161" s="68"/>
    </row>
    <row r="162" spans="1:256" s="172" customFormat="1" ht="22.5" customHeight="1">
      <c r="A162" s="271"/>
      <c r="B162" s="271"/>
      <c r="C162" s="325" t="s">
        <v>359</v>
      </c>
      <c r="D162" s="323">
        <v>0</v>
      </c>
      <c r="E162" s="323">
        <v>9400</v>
      </c>
      <c r="F162" s="327">
        <v>9344.41</v>
      </c>
      <c r="G162" s="324">
        <f t="shared" si="10"/>
        <v>99.4086170212766</v>
      </c>
      <c r="J162" s="173"/>
      <c r="IT162" s="68"/>
      <c r="IU162" s="68"/>
      <c r="IV162" s="68"/>
    </row>
    <row r="163" spans="1:256" s="172" customFormat="1" ht="22.5" customHeight="1">
      <c r="A163" s="271"/>
      <c r="B163" s="271"/>
      <c r="C163" s="325" t="s">
        <v>352</v>
      </c>
      <c r="D163" s="323">
        <v>0</v>
      </c>
      <c r="E163" s="323">
        <v>31180</v>
      </c>
      <c r="F163" s="327">
        <v>29640</v>
      </c>
      <c r="G163" s="324">
        <f t="shared" si="10"/>
        <v>95.06093649775497</v>
      </c>
      <c r="J163" s="173"/>
      <c r="IT163" s="68"/>
      <c r="IU163" s="68"/>
      <c r="IV163" s="68"/>
    </row>
    <row r="164" spans="1:7" ht="21.75" customHeight="1">
      <c r="A164" s="448">
        <v>752</v>
      </c>
      <c r="B164" s="448"/>
      <c r="C164" s="449" t="s">
        <v>368</v>
      </c>
      <c r="D164" s="475">
        <f aca="true" t="shared" si="11" ref="D164:F165">SUM(D165)</f>
        <v>600</v>
      </c>
      <c r="E164" s="475">
        <f t="shared" si="11"/>
        <v>600</v>
      </c>
      <c r="F164" s="475">
        <f t="shared" si="11"/>
        <v>600</v>
      </c>
      <c r="G164" s="451">
        <f t="shared" si="10"/>
        <v>100</v>
      </c>
    </row>
    <row r="165" spans="1:7" ht="22.5" customHeight="1">
      <c r="A165" s="271"/>
      <c r="B165" s="271"/>
      <c r="C165" s="322" t="s">
        <v>349</v>
      </c>
      <c r="D165" s="272">
        <f t="shared" si="11"/>
        <v>600</v>
      </c>
      <c r="E165" s="272">
        <f t="shared" si="11"/>
        <v>600</v>
      </c>
      <c r="F165" s="272">
        <f t="shared" si="11"/>
        <v>600</v>
      </c>
      <c r="G165" s="324">
        <f t="shared" si="10"/>
        <v>100</v>
      </c>
    </row>
    <row r="166" spans="1:7" ht="22.5" customHeight="1">
      <c r="A166" s="271"/>
      <c r="B166" s="271"/>
      <c r="C166" s="325" t="s">
        <v>359</v>
      </c>
      <c r="D166" s="272">
        <f>SUM(D169)</f>
        <v>600</v>
      </c>
      <c r="E166" s="272">
        <f>SUM(E169)</f>
        <v>600</v>
      </c>
      <c r="F166" s="272">
        <f>SUM(F169)</f>
        <v>600</v>
      </c>
      <c r="G166" s="324">
        <f t="shared" si="10"/>
        <v>100</v>
      </c>
    </row>
    <row r="167" spans="1:7" ht="22.5" customHeight="1">
      <c r="A167" s="271"/>
      <c r="B167" s="271">
        <v>75212</v>
      </c>
      <c r="C167" s="325" t="s">
        <v>369</v>
      </c>
      <c r="D167" s="272">
        <f aca="true" t="shared" si="12" ref="D167:F168">SUM(D168)</f>
        <v>600</v>
      </c>
      <c r="E167" s="272">
        <f t="shared" si="12"/>
        <v>600</v>
      </c>
      <c r="F167" s="272">
        <f t="shared" si="12"/>
        <v>600</v>
      </c>
      <c r="G167" s="324">
        <f t="shared" si="10"/>
        <v>100</v>
      </c>
    </row>
    <row r="168" spans="1:7" ht="29.25" customHeight="1">
      <c r="A168" s="271"/>
      <c r="B168" s="271"/>
      <c r="C168" s="322" t="s">
        <v>349</v>
      </c>
      <c r="D168" s="272">
        <f t="shared" si="12"/>
        <v>600</v>
      </c>
      <c r="E168" s="272">
        <f t="shared" si="12"/>
        <v>600</v>
      </c>
      <c r="F168" s="272">
        <f t="shared" si="12"/>
        <v>600</v>
      </c>
      <c r="G168" s="324">
        <f t="shared" si="10"/>
        <v>100</v>
      </c>
    </row>
    <row r="169" spans="1:7" ht="22.5" customHeight="1">
      <c r="A169" s="271"/>
      <c r="B169" s="271"/>
      <c r="C169" s="325" t="s">
        <v>359</v>
      </c>
      <c r="D169" s="272">
        <v>600</v>
      </c>
      <c r="E169" s="272">
        <v>600</v>
      </c>
      <c r="F169" s="272">
        <v>600</v>
      </c>
      <c r="G169" s="324">
        <f t="shared" si="10"/>
        <v>100</v>
      </c>
    </row>
    <row r="170" spans="1:7" ht="22.5" customHeight="1">
      <c r="A170" s="448">
        <v>754</v>
      </c>
      <c r="B170" s="448"/>
      <c r="C170" s="449" t="s">
        <v>48</v>
      </c>
      <c r="D170" s="450">
        <f>SUM(D171,D176)</f>
        <v>2812060</v>
      </c>
      <c r="E170" s="450">
        <f>SUM(E171,E176)</f>
        <v>2847109</v>
      </c>
      <c r="F170" s="450">
        <f>SUM(F171,F176)</f>
        <v>2732617.77</v>
      </c>
      <c r="G170" s="451">
        <f t="shared" si="10"/>
        <v>95.97868469384207</v>
      </c>
    </row>
    <row r="171" spans="1:7" ht="22.5" customHeight="1">
      <c r="A171" s="271"/>
      <c r="B171" s="271"/>
      <c r="C171" s="322" t="s">
        <v>349</v>
      </c>
      <c r="D171" s="323">
        <f>SUM(D172:D175)</f>
        <v>2352060</v>
      </c>
      <c r="E171" s="323">
        <f>SUM(E172:E175)</f>
        <v>2387799</v>
      </c>
      <c r="F171" s="323">
        <f>SUM(F172:F175)</f>
        <v>2384190.18</v>
      </c>
      <c r="G171" s="324">
        <f t="shared" si="10"/>
        <v>99.84886416318962</v>
      </c>
    </row>
    <row r="172" spans="1:7" ht="22.5" customHeight="1">
      <c r="A172" s="271"/>
      <c r="B172" s="271"/>
      <c r="C172" s="325" t="s">
        <v>350</v>
      </c>
      <c r="D172" s="323">
        <f>SUM(D190,D194,D203)</f>
        <v>1959640</v>
      </c>
      <c r="E172" s="323">
        <f>SUM(E190,E194,E203)</f>
        <v>1978269</v>
      </c>
      <c r="F172" s="323">
        <f>SUM(F190,F194,F203)</f>
        <v>1977560.63</v>
      </c>
      <c r="G172" s="324">
        <f t="shared" si="10"/>
        <v>99.96419243287946</v>
      </c>
    </row>
    <row r="173" spans="1:7" ht="22.5" customHeight="1">
      <c r="A173" s="271"/>
      <c r="B173" s="271"/>
      <c r="C173" s="325" t="s">
        <v>359</v>
      </c>
      <c r="D173" s="323">
        <f>SUM(D191,D197,D204,D208)</f>
        <v>347120</v>
      </c>
      <c r="E173" s="323">
        <f>SUM(E191,E197,E204,E208)</f>
        <v>351879</v>
      </c>
      <c r="F173" s="323">
        <f>SUM(F191,F197,F204,F208)</f>
        <v>348979.2</v>
      </c>
      <c r="G173" s="324">
        <f t="shared" si="10"/>
        <v>99.1759099008466</v>
      </c>
    </row>
    <row r="174" spans="1:256" s="172" customFormat="1" ht="22.5" customHeight="1">
      <c r="A174" s="271"/>
      <c r="B174" s="271"/>
      <c r="C174" s="325" t="s">
        <v>351</v>
      </c>
      <c r="D174" s="323">
        <f>SUM(D182)</f>
        <v>5000</v>
      </c>
      <c r="E174" s="323">
        <f>SUM(E182)</f>
        <v>16200</v>
      </c>
      <c r="F174" s="323">
        <f>SUM(F182)</f>
        <v>16200</v>
      </c>
      <c r="G174" s="324">
        <f t="shared" si="10"/>
        <v>100</v>
      </c>
      <c r="J174" s="173"/>
      <c r="IT174" s="68"/>
      <c r="IU174" s="68"/>
      <c r="IV174" s="68"/>
    </row>
    <row r="175" spans="1:7" ht="22.5" customHeight="1">
      <c r="A175" s="271"/>
      <c r="B175" s="271"/>
      <c r="C175" s="325" t="s">
        <v>352</v>
      </c>
      <c r="D175" s="323">
        <f>SUM(D205)</f>
        <v>40300</v>
      </c>
      <c r="E175" s="323">
        <f>SUM(E205)</f>
        <v>41451</v>
      </c>
      <c r="F175" s="323">
        <f>SUM(F205)</f>
        <v>41450.35</v>
      </c>
      <c r="G175" s="324">
        <f t="shared" si="10"/>
        <v>99.99843188342862</v>
      </c>
    </row>
    <row r="176" spans="1:7" ht="22.5" customHeight="1">
      <c r="A176" s="271"/>
      <c r="B176" s="271"/>
      <c r="C176" s="322" t="s">
        <v>353</v>
      </c>
      <c r="D176" s="323">
        <f>SUM(D177:D179)</f>
        <v>460000</v>
      </c>
      <c r="E176" s="323">
        <f>SUM(E177:E179)</f>
        <v>459310</v>
      </c>
      <c r="F176" s="323">
        <f>SUM(F177:F179)</f>
        <v>348427.58999999997</v>
      </c>
      <c r="G176" s="324">
        <f t="shared" si="10"/>
        <v>75.85891663582329</v>
      </c>
    </row>
    <row r="177" spans="1:7" ht="22.5" customHeight="1">
      <c r="A177" s="271"/>
      <c r="B177" s="271"/>
      <c r="C177" s="325" t="s">
        <v>354</v>
      </c>
      <c r="D177" s="323">
        <f>SUM(D199,D210)</f>
        <v>260000</v>
      </c>
      <c r="E177" s="323">
        <f>SUM(E199,E210)</f>
        <v>140000</v>
      </c>
      <c r="F177" s="323">
        <f>SUM(F199,F210)</f>
        <v>41204</v>
      </c>
      <c r="G177" s="324">
        <f t="shared" si="10"/>
        <v>29.43142857142857</v>
      </c>
    </row>
    <row r="178" spans="1:7" ht="22.5" customHeight="1">
      <c r="A178" s="271"/>
      <c r="B178" s="271"/>
      <c r="C178" s="325" t="s">
        <v>209</v>
      </c>
      <c r="D178" s="323">
        <f>SUM(D200)</f>
        <v>0</v>
      </c>
      <c r="E178" s="323">
        <f>SUM(E200)</f>
        <v>119310</v>
      </c>
      <c r="F178" s="323">
        <f>SUM(F200)</f>
        <v>119303.1</v>
      </c>
      <c r="G178" s="324">
        <f t="shared" si="10"/>
        <v>99.99421674629117</v>
      </c>
    </row>
    <row r="179" spans="1:7" ht="22.5" customHeight="1">
      <c r="A179" s="271"/>
      <c r="B179" s="271"/>
      <c r="C179" s="325" t="s">
        <v>210</v>
      </c>
      <c r="D179" s="323">
        <f>SUM(D184,D187)</f>
        <v>200000</v>
      </c>
      <c r="E179" s="323">
        <f>SUM(E184,E187)</f>
        <v>200000</v>
      </c>
      <c r="F179" s="323">
        <f>SUM(F184,F187)</f>
        <v>187920.49</v>
      </c>
      <c r="G179" s="324">
        <f>F177/E177*100</f>
        <v>29.43142857142857</v>
      </c>
    </row>
    <row r="180" spans="1:7" ht="27" customHeight="1">
      <c r="A180" s="271"/>
      <c r="B180" s="271">
        <v>75404</v>
      </c>
      <c r="C180" s="325" t="s">
        <v>306</v>
      </c>
      <c r="D180" s="323">
        <f>SUM(D181,D183)</f>
        <v>105000</v>
      </c>
      <c r="E180" s="323">
        <f>SUM(E181,E183)</f>
        <v>116200</v>
      </c>
      <c r="F180" s="323">
        <f>SUM(F181,F183)</f>
        <v>104120.49</v>
      </c>
      <c r="G180" s="324">
        <f t="shared" si="10"/>
        <v>89.60455249569708</v>
      </c>
    </row>
    <row r="181" spans="1:256" s="172" customFormat="1" ht="22.5" customHeight="1">
      <c r="A181" s="271"/>
      <c r="B181" s="271"/>
      <c r="C181" s="322" t="s">
        <v>349</v>
      </c>
      <c r="D181" s="323">
        <f>SUM(D182:D182)</f>
        <v>5000</v>
      </c>
      <c r="E181" s="323">
        <f>SUM(E182:E182)</f>
        <v>16200</v>
      </c>
      <c r="F181" s="323">
        <f>SUM(F182:F182)</f>
        <v>16200</v>
      </c>
      <c r="G181" s="324">
        <f t="shared" si="10"/>
        <v>100</v>
      </c>
      <c r="J181" s="173"/>
      <c r="IT181" s="68"/>
      <c r="IU181" s="68"/>
      <c r="IV181" s="68"/>
    </row>
    <row r="182" spans="1:7" ht="22.5" customHeight="1">
      <c r="A182" s="271"/>
      <c r="B182" s="271"/>
      <c r="C182" s="325" t="s">
        <v>351</v>
      </c>
      <c r="D182" s="323">
        <v>5000</v>
      </c>
      <c r="E182" s="323">
        <v>16200</v>
      </c>
      <c r="F182" s="323">
        <v>16200</v>
      </c>
      <c r="G182" s="324">
        <f t="shared" si="10"/>
        <v>100</v>
      </c>
    </row>
    <row r="183" spans="1:7" ht="22.5" customHeight="1">
      <c r="A183" s="271"/>
      <c r="B183" s="271"/>
      <c r="C183" s="322" t="s">
        <v>353</v>
      </c>
      <c r="D183" s="323">
        <f>SUM(D184)</f>
        <v>100000</v>
      </c>
      <c r="E183" s="323">
        <f>SUM(E184)</f>
        <v>100000</v>
      </c>
      <c r="F183" s="323">
        <f>SUM(F184)</f>
        <v>87920.49</v>
      </c>
      <c r="G183" s="324">
        <f t="shared" si="10"/>
        <v>87.92049</v>
      </c>
    </row>
    <row r="184" spans="1:7" ht="22.5" customHeight="1">
      <c r="A184" s="271"/>
      <c r="B184" s="271"/>
      <c r="C184" s="325" t="s">
        <v>424</v>
      </c>
      <c r="D184" s="323">
        <v>100000</v>
      </c>
      <c r="E184" s="323">
        <v>100000</v>
      </c>
      <c r="F184" s="323">
        <v>87920.49</v>
      </c>
      <c r="G184" s="324">
        <f t="shared" si="10"/>
        <v>87.92049</v>
      </c>
    </row>
    <row r="185" spans="1:7" ht="22.5" customHeight="1">
      <c r="A185" s="271"/>
      <c r="B185" s="271">
        <v>75410</v>
      </c>
      <c r="C185" s="325" t="s">
        <v>654</v>
      </c>
      <c r="D185" s="323">
        <f aca="true" t="shared" si="13" ref="D185:F186">SUM(D186)</f>
        <v>100000</v>
      </c>
      <c r="E185" s="323">
        <f t="shared" si="13"/>
        <v>100000</v>
      </c>
      <c r="F185" s="323">
        <f t="shared" si="13"/>
        <v>100000</v>
      </c>
      <c r="G185" s="324">
        <f t="shared" si="10"/>
        <v>100</v>
      </c>
    </row>
    <row r="186" spans="1:7" ht="22.5" customHeight="1">
      <c r="A186" s="271"/>
      <c r="B186" s="271"/>
      <c r="C186" s="322" t="s">
        <v>353</v>
      </c>
      <c r="D186" s="323">
        <f t="shared" si="13"/>
        <v>100000</v>
      </c>
      <c r="E186" s="323">
        <f t="shared" si="13"/>
        <v>100000</v>
      </c>
      <c r="F186" s="323">
        <f t="shared" si="13"/>
        <v>100000</v>
      </c>
      <c r="G186" s="324">
        <f t="shared" si="10"/>
        <v>100</v>
      </c>
    </row>
    <row r="187" spans="1:7" ht="22.5" customHeight="1">
      <c r="A187" s="271"/>
      <c r="B187" s="271"/>
      <c r="C187" s="325" t="s">
        <v>424</v>
      </c>
      <c r="D187" s="323">
        <v>100000</v>
      </c>
      <c r="E187" s="323">
        <v>100000</v>
      </c>
      <c r="F187" s="323">
        <v>100000</v>
      </c>
      <c r="G187" s="324">
        <f t="shared" si="10"/>
        <v>100</v>
      </c>
    </row>
    <row r="188" spans="1:256" s="172" customFormat="1" ht="22.5" customHeight="1">
      <c r="A188" s="271"/>
      <c r="B188" s="271">
        <v>75412</v>
      </c>
      <c r="C188" s="325" t="s">
        <v>168</v>
      </c>
      <c r="D188" s="323">
        <f>SUM(D189)</f>
        <v>90100</v>
      </c>
      <c r="E188" s="323">
        <f>SUM(E189)</f>
        <v>90100</v>
      </c>
      <c r="F188" s="323">
        <f>SUM(F189)</f>
        <v>88998.32</v>
      </c>
      <c r="G188" s="324">
        <f t="shared" si="10"/>
        <v>98.77726970033297</v>
      </c>
      <c r="J188" s="173"/>
      <c r="IT188" s="68"/>
      <c r="IU188" s="68"/>
      <c r="IV188" s="68"/>
    </row>
    <row r="189" spans="1:7" ht="22.5" customHeight="1">
      <c r="A189" s="271"/>
      <c r="B189" s="271"/>
      <c r="C189" s="322" t="s">
        <v>349</v>
      </c>
      <c r="D189" s="323">
        <f>SUM(D190:D191)</f>
        <v>90100</v>
      </c>
      <c r="E189" s="323">
        <f>SUM(E190:E191)</f>
        <v>90100</v>
      </c>
      <c r="F189" s="323">
        <f>SUM(F190:F191)</f>
        <v>88998.32</v>
      </c>
      <c r="G189" s="324">
        <f t="shared" si="10"/>
        <v>98.77726970033297</v>
      </c>
    </row>
    <row r="190" spans="1:7" ht="22.5" customHeight="1">
      <c r="A190" s="271"/>
      <c r="B190" s="271"/>
      <c r="C190" s="325" t="s">
        <v>350</v>
      </c>
      <c r="D190" s="323">
        <v>35600</v>
      </c>
      <c r="E190" s="323">
        <v>30380</v>
      </c>
      <c r="F190" s="323">
        <v>30369.9</v>
      </c>
      <c r="G190" s="324">
        <f t="shared" si="10"/>
        <v>99.96675444371297</v>
      </c>
    </row>
    <row r="191" spans="1:256" s="172" customFormat="1" ht="22.5" customHeight="1">
      <c r="A191" s="271"/>
      <c r="B191" s="271"/>
      <c r="C191" s="325" t="s">
        <v>359</v>
      </c>
      <c r="D191" s="323">
        <v>54500</v>
      </c>
      <c r="E191" s="323">
        <v>59720</v>
      </c>
      <c r="F191" s="323">
        <v>58628.42</v>
      </c>
      <c r="G191" s="324">
        <f t="shared" si="10"/>
        <v>98.17217012726054</v>
      </c>
      <c r="J191" s="173"/>
      <c r="IT191" s="68"/>
      <c r="IU191" s="68"/>
      <c r="IV191" s="68"/>
    </row>
    <row r="192" spans="1:7" ht="22.5" customHeight="1">
      <c r="A192" s="271"/>
      <c r="B192" s="271">
        <v>75413</v>
      </c>
      <c r="C192" s="325" t="s">
        <v>169</v>
      </c>
      <c r="D192" s="323">
        <f aca="true" t="shared" si="14" ref="D192:F193">SUM(D193)</f>
        <v>2500</v>
      </c>
      <c r="E192" s="323">
        <f t="shared" si="14"/>
        <v>2500</v>
      </c>
      <c r="F192" s="323">
        <f t="shared" si="14"/>
        <v>2500</v>
      </c>
      <c r="G192" s="324">
        <f t="shared" si="10"/>
        <v>100</v>
      </c>
    </row>
    <row r="193" spans="1:7" ht="22.5" customHeight="1">
      <c r="A193" s="271"/>
      <c r="B193" s="271"/>
      <c r="C193" s="322" t="s">
        <v>349</v>
      </c>
      <c r="D193" s="323">
        <f t="shared" si="14"/>
        <v>2500</v>
      </c>
      <c r="E193" s="323">
        <f t="shared" si="14"/>
        <v>2500</v>
      </c>
      <c r="F193" s="323">
        <f t="shared" si="14"/>
        <v>2500</v>
      </c>
      <c r="G193" s="324">
        <f t="shared" si="10"/>
        <v>100</v>
      </c>
    </row>
    <row r="194" spans="1:7" ht="22.5" customHeight="1">
      <c r="A194" s="271"/>
      <c r="B194" s="271"/>
      <c r="C194" s="325" t="s">
        <v>350</v>
      </c>
      <c r="D194" s="323">
        <v>2500</v>
      </c>
      <c r="E194" s="323">
        <v>2500</v>
      </c>
      <c r="F194" s="323">
        <v>2500</v>
      </c>
      <c r="G194" s="324">
        <f t="shared" si="10"/>
        <v>100</v>
      </c>
    </row>
    <row r="195" spans="1:256" s="172" customFormat="1" ht="22.5" customHeight="1">
      <c r="A195" s="271"/>
      <c r="B195" s="271">
        <v>75414</v>
      </c>
      <c r="C195" s="325" t="s">
        <v>49</v>
      </c>
      <c r="D195" s="323">
        <f>SUM(D196,D198)</f>
        <v>138000</v>
      </c>
      <c r="E195" s="323">
        <f>SUM(E196,E198)</f>
        <v>138000</v>
      </c>
      <c r="F195" s="323">
        <f>SUM(F196,F198)</f>
        <v>137782.26</v>
      </c>
      <c r="G195" s="324">
        <f t="shared" si="10"/>
        <v>99.84221739130436</v>
      </c>
      <c r="J195" s="173"/>
      <c r="IT195" s="68"/>
      <c r="IU195" s="68"/>
      <c r="IV195" s="68"/>
    </row>
    <row r="196" spans="1:7" ht="22.5" customHeight="1">
      <c r="A196" s="271"/>
      <c r="B196" s="271"/>
      <c r="C196" s="322" t="s">
        <v>349</v>
      </c>
      <c r="D196" s="323">
        <f>SUM(D197)</f>
        <v>18000</v>
      </c>
      <c r="E196" s="323">
        <f>SUM(E197)</f>
        <v>18690</v>
      </c>
      <c r="F196" s="323">
        <f>SUM(F197)</f>
        <v>18479.16</v>
      </c>
      <c r="G196" s="324">
        <f t="shared" si="10"/>
        <v>98.87191011235956</v>
      </c>
    </row>
    <row r="197" spans="1:256" s="172" customFormat="1" ht="22.5" customHeight="1">
      <c r="A197" s="271"/>
      <c r="B197" s="271"/>
      <c r="C197" s="325" t="s">
        <v>359</v>
      </c>
      <c r="D197" s="323">
        <v>18000</v>
      </c>
      <c r="E197" s="323">
        <v>18690</v>
      </c>
      <c r="F197" s="323">
        <v>18479.16</v>
      </c>
      <c r="G197" s="324">
        <f t="shared" si="10"/>
        <v>98.87191011235956</v>
      </c>
      <c r="J197" s="173"/>
      <c r="IT197" s="68"/>
      <c r="IU197" s="68"/>
      <c r="IV197" s="68"/>
    </row>
    <row r="198" spans="1:256" s="172" customFormat="1" ht="22.5" customHeight="1">
      <c r="A198" s="271"/>
      <c r="B198" s="271"/>
      <c r="C198" s="322" t="s">
        <v>353</v>
      </c>
      <c r="D198" s="323">
        <f>SUM(D199:D200)</f>
        <v>120000</v>
      </c>
      <c r="E198" s="323">
        <f>SUM(E199:E200)</f>
        <v>119310</v>
      </c>
      <c r="F198" s="323">
        <f>SUM(F199:F200)</f>
        <v>119303.1</v>
      </c>
      <c r="G198" s="324">
        <f t="shared" si="10"/>
        <v>99.99421674629117</v>
      </c>
      <c r="J198" s="173"/>
      <c r="IT198" s="68"/>
      <c r="IU198" s="68"/>
      <c r="IV198" s="68"/>
    </row>
    <row r="199" spans="1:256" s="172" customFormat="1" ht="22.5" customHeight="1">
      <c r="A199" s="271"/>
      <c r="B199" s="271"/>
      <c r="C199" s="325" t="s">
        <v>354</v>
      </c>
      <c r="D199" s="323">
        <v>120000</v>
      </c>
      <c r="E199" s="323">
        <v>0</v>
      </c>
      <c r="F199" s="323">
        <v>0</v>
      </c>
      <c r="G199" s="334" t="s">
        <v>18</v>
      </c>
      <c r="J199" s="173"/>
      <c r="IT199" s="68"/>
      <c r="IU199" s="68"/>
      <c r="IV199" s="68"/>
    </row>
    <row r="200" spans="1:256" s="172" customFormat="1" ht="22.5" customHeight="1">
      <c r="A200" s="271"/>
      <c r="B200" s="271"/>
      <c r="C200" s="325" t="s">
        <v>209</v>
      </c>
      <c r="D200" s="323">
        <v>0</v>
      </c>
      <c r="E200" s="323">
        <v>119310</v>
      </c>
      <c r="F200" s="323">
        <v>119303.1</v>
      </c>
      <c r="G200" s="324">
        <f t="shared" si="10"/>
        <v>99.99421674629117</v>
      </c>
      <c r="J200" s="173"/>
      <c r="IT200" s="68"/>
      <c r="IU200" s="68"/>
      <c r="IV200" s="68"/>
    </row>
    <row r="201" spans="1:7" ht="22.5" customHeight="1">
      <c r="A201" s="271"/>
      <c r="B201" s="271">
        <v>75416</v>
      </c>
      <c r="C201" s="325" t="s">
        <v>373</v>
      </c>
      <c r="D201" s="323">
        <f>SUM(D202)</f>
        <v>2223660</v>
      </c>
      <c r="E201" s="323">
        <f>SUM(E202)</f>
        <v>2247509</v>
      </c>
      <c r="F201" s="323">
        <f>SUM(F202)</f>
        <v>2246782.77</v>
      </c>
      <c r="G201" s="324">
        <f t="shared" si="10"/>
        <v>99.96768733740332</v>
      </c>
    </row>
    <row r="202" spans="1:7" ht="22.5" customHeight="1">
      <c r="A202" s="271"/>
      <c r="B202" s="271"/>
      <c r="C202" s="322" t="s">
        <v>349</v>
      </c>
      <c r="D202" s="323">
        <f>SUM(D203:D205)</f>
        <v>2223660</v>
      </c>
      <c r="E202" s="323">
        <f>SUM(E203:E205)</f>
        <v>2247509</v>
      </c>
      <c r="F202" s="323">
        <f>SUM(F203:F205)</f>
        <v>2246782.77</v>
      </c>
      <c r="G202" s="324">
        <f t="shared" si="10"/>
        <v>99.96768733740332</v>
      </c>
    </row>
    <row r="203" spans="1:7" ht="22.5" customHeight="1">
      <c r="A203" s="271"/>
      <c r="B203" s="271"/>
      <c r="C203" s="325" t="s">
        <v>350</v>
      </c>
      <c r="D203" s="323">
        <v>1921540</v>
      </c>
      <c r="E203" s="323">
        <v>1945389</v>
      </c>
      <c r="F203" s="323">
        <v>1944690.73</v>
      </c>
      <c r="G203" s="324">
        <f t="shared" si="10"/>
        <v>99.96410640751027</v>
      </c>
    </row>
    <row r="204" spans="1:256" s="172" customFormat="1" ht="22.5" customHeight="1">
      <c r="A204" s="271"/>
      <c r="B204" s="271"/>
      <c r="C204" s="325" t="s">
        <v>359</v>
      </c>
      <c r="D204" s="323">
        <v>261820</v>
      </c>
      <c r="E204" s="323">
        <v>260669</v>
      </c>
      <c r="F204" s="323">
        <v>260641.69</v>
      </c>
      <c r="G204" s="324">
        <f t="shared" si="10"/>
        <v>99.9895231116857</v>
      </c>
      <c r="J204" s="173"/>
      <c r="IT204" s="68"/>
      <c r="IU204" s="68"/>
      <c r="IV204" s="68"/>
    </row>
    <row r="205" spans="1:7" ht="26.25" customHeight="1">
      <c r="A205" s="271"/>
      <c r="B205" s="271"/>
      <c r="C205" s="325" t="s">
        <v>352</v>
      </c>
      <c r="D205" s="323">
        <v>40300</v>
      </c>
      <c r="E205" s="323">
        <v>41451</v>
      </c>
      <c r="F205" s="323">
        <v>41450.35</v>
      </c>
      <c r="G205" s="324">
        <f t="shared" si="10"/>
        <v>99.99843188342862</v>
      </c>
    </row>
    <row r="206" spans="1:7" ht="23.25" customHeight="1">
      <c r="A206" s="271"/>
      <c r="B206" s="271">
        <v>75495</v>
      </c>
      <c r="C206" s="325" t="s">
        <v>10</v>
      </c>
      <c r="D206" s="323">
        <f>SUM(D207,D209)</f>
        <v>152800</v>
      </c>
      <c r="E206" s="323">
        <f>SUM(E207,E209)</f>
        <v>152800</v>
      </c>
      <c r="F206" s="323">
        <f>SUM(F207,F209)</f>
        <v>52433.93</v>
      </c>
      <c r="G206" s="324">
        <f t="shared" si="10"/>
        <v>34.315399214659685</v>
      </c>
    </row>
    <row r="207" spans="1:256" s="172" customFormat="1" ht="22.5" customHeight="1">
      <c r="A207" s="271"/>
      <c r="B207" s="271"/>
      <c r="C207" s="322" t="s">
        <v>349</v>
      </c>
      <c r="D207" s="323">
        <f>SUM(D208)</f>
        <v>12800</v>
      </c>
      <c r="E207" s="323">
        <f>SUM(E208)</f>
        <v>12800</v>
      </c>
      <c r="F207" s="323">
        <f>SUM(F208)</f>
        <v>11229.93</v>
      </c>
      <c r="G207" s="324">
        <f aca="true" t="shared" si="15" ref="G207:G270">F207/E207*100</f>
        <v>87.733828125</v>
      </c>
      <c r="J207" s="173"/>
      <c r="IT207" s="68"/>
      <c r="IU207" s="68"/>
      <c r="IV207" s="68"/>
    </row>
    <row r="208" spans="1:256" s="172" customFormat="1" ht="28.5" customHeight="1">
      <c r="A208" s="271"/>
      <c r="B208" s="271"/>
      <c r="C208" s="325" t="s">
        <v>359</v>
      </c>
      <c r="D208" s="323">
        <v>12800</v>
      </c>
      <c r="E208" s="323">
        <v>12800</v>
      </c>
      <c r="F208" s="323">
        <v>11229.93</v>
      </c>
      <c r="G208" s="324">
        <f t="shared" si="15"/>
        <v>87.733828125</v>
      </c>
      <c r="J208" s="173"/>
      <c r="IT208" s="68"/>
      <c r="IU208" s="68"/>
      <c r="IV208" s="68"/>
    </row>
    <row r="209" spans="1:256" s="172" customFormat="1" ht="22.5" customHeight="1">
      <c r="A209" s="271"/>
      <c r="B209" s="271"/>
      <c r="C209" s="322" t="s">
        <v>353</v>
      </c>
      <c r="D209" s="323">
        <f>SUM(D210:D210)</f>
        <v>140000</v>
      </c>
      <c r="E209" s="323">
        <f>SUM(E210:E210)</f>
        <v>140000</v>
      </c>
      <c r="F209" s="323">
        <f>SUM(F210:F210)</f>
        <v>41204</v>
      </c>
      <c r="G209" s="324">
        <f t="shared" si="15"/>
        <v>29.43142857142857</v>
      </c>
      <c r="J209" s="173"/>
      <c r="IT209" s="68"/>
      <c r="IU209" s="68"/>
      <c r="IV209" s="68"/>
    </row>
    <row r="210" spans="1:256" s="172" customFormat="1" ht="22.5" customHeight="1">
      <c r="A210" s="271"/>
      <c r="B210" s="271"/>
      <c r="C210" s="325" t="s">
        <v>354</v>
      </c>
      <c r="D210" s="323">
        <v>140000</v>
      </c>
      <c r="E210" s="323">
        <v>140000</v>
      </c>
      <c r="F210" s="323">
        <v>41204</v>
      </c>
      <c r="G210" s="324">
        <f t="shared" si="15"/>
        <v>29.43142857142857</v>
      </c>
      <c r="J210" s="173"/>
      <c r="IT210" s="68"/>
      <c r="IU210" s="68"/>
      <c r="IV210" s="68"/>
    </row>
    <row r="211" spans="1:7" ht="22.5" customHeight="1">
      <c r="A211" s="448">
        <v>757</v>
      </c>
      <c r="B211" s="448"/>
      <c r="C211" s="449" t="s">
        <v>170</v>
      </c>
      <c r="D211" s="450">
        <f>SUM(D212)</f>
        <v>2886800</v>
      </c>
      <c r="E211" s="450">
        <f>SUM(E212)</f>
        <v>2886800</v>
      </c>
      <c r="F211" s="450">
        <f>SUM(F212)</f>
        <v>1821626.4</v>
      </c>
      <c r="G211" s="451">
        <f t="shared" si="15"/>
        <v>63.10192600803658</v>
      </c>
    </row>
    <row r="212" spans="1:7" ht="22.5" customHeight="1">
      <c r="A212" s="271"/>
      <c r="B212" s="271"/>
      <c r="C212" s="322" t="s">
        <v>349</v>
      </c>
      <c r="D212" s="323">
        <f>SUM(D213:D213)</f>
        <v>2886800</v>
      </c>
      <c r="E212" s="323">
        <f>SUM(E213:E213)</f>
        <v>2886800</v>
      </c>
      <c r="F212" s="323">
        <f>SUM(F213:F213)</f>
        <v>1821626.4</v>
      </c>
      <c r="G212" s="324">
        <f t="shared" si="15"/>
        <v>63.10192600803658</v>
      </c>
    </row>
    <row r="213" spans="1:256" s="172" customFormat="1" ht="22.5" customHeight="1">
      <c r="A213" s="271"/>
      <c r="B213" s="271"/>
      <c r="C213" s="325" t="s">
        <v>356</v>
      </c>
      <c r="D213" s="323">
        <f>SUM(D216)</f>
        <v>2886800</v>
      </c>
      <c r="E213" s="323">
        <f>SUM(E216)</f>
        <v>2886800</v>
      </c>
      <c r="F213" s="323">
        <f>SUM(F216)</f>
        <v>1821626.4</v>
      </c>
      <c r="G213" s="324">
        <f t="shared" si="15"/>
        <v>63.10192600803658</v>
      </c>
      <c r="J213" s="173"/>
      <c r="IT213" s="68"/>
      <c r="IU213" s="68"/>
      <c r="IV213" s="68"/>
    </row>
    <row r="214" spans="1:7" ht="28.5" customHeight="1">
      <c r="A214" s="271"/>
      <c r="B214" s="271">
        <v>75702</v>
      </c>
      <c r="C214" s="325" t="s">
        <v>171</v>
      </c>
      <c r="D214" s="323">
        <f aca="true" t="shared" si="16" ref="D214:F215">SUM(D215)</f>
        <v>2886800</v>
      </c>
      <c r="E214" s="323">
        <f t="shared" si="16"/>
        <v>2886800</v>
      </c>
      <c r="F214" s="323">
        <f t="shared" si="16"/>
        <v>1821626.4</v>
      </c>
      <c r="G214" s="324">
        <f t="shared" si="15"/>
        <v>63.10192600803658</v>
      </c>
    </row>
    <row r="215" spans="1:7" ht="22.5" customHeight="1">
      <c r="A215" s="271"/>
      <c r="B215" s="271"/>
      <c r="C215" s="322" t="s">
        <v>349</v>
      </c>
      <c r="D215" s="323">
        <f t="shared" si="16"/>
        <v>2886800</v>
      </c>
      <c r="E215" s="323">
        <f t="shared" si="16"/>
        <v>2886800</v>
      </c>
      <c r="F215" s="323">
        <f t="shared" si="16"/>
        <v>1821626.4</v>
      </c>
      <c r="G215" s="333">
        <f>SUM(G216)</f>
        <v>63.10192600803658</v>
      </c>
    </row>
    <row r="216" spans="1:256" s="172" customFormat="1" ht="22.5" customHeight="1">
      <c r="A216" s="271"/>
      <c r="B216" s="271"/>
      <c r="C216" s="325" t="s">
        <v>356</v>
      </c>
      <c r="D216" s="323">
        <v>2886800</v>
      </c>
      <c r="E216" s="323">
        <v>2886800</v>
      </c>
      <c r="F216" s="323">
        <v>1821626.4</v>
      </c>
      <c r="G216" s="324">
        <f t="shared" si="15"/>
        <v>63.10192600803658</v>
      </c>
      <c r="J216" s="173"/>
      <c r="IT216" s="68"/>
      <c r="IU216" s="68"/>
      <c r="IV216" s="68"/>
    </row>
    <row r="217" spans="1:7" ht="22.5" customHeight="1">
      <c r="A217" s="448">
        <v>758</v>
      </c>
      <c r="B217" s="448"/>
      <c r="C217" s="449" t="s">
        <v>91</v>
      </c>
      <c r="D217" s="450">
        <f aca="true" t="shared" si="17" ref="D217:F218">SUM(D218)</f>
        <v>640000</v>
      </c>
      <c r="E217" s="450">
        <f t="shared" si="17"/>
        <v>640000</v>
      </c>
      <c r="F217" s="450">
        <f t="shared" si="17"/>
        <v>0</v>
      </c>
      <c r="G217" s="451">
        <f t="shared" si="15"/>
        <v>0</v>
      </c>
    </row>
    <row r="218" spans="1:7" ht="22.5" customHeight="1">
      <c r="A218" s="271"/>
      <c r="B218" s="271"/>
      <c r="C218" s="322" t="s">
        <v>349</v>
      </c>
      <c r="D218" s="323">
        <f t="shared" si="17"/>
        <v>640000</v>
      </c>
      <c r="E218" s="323">
        <f t="shared" si="17"/>
        <v>640000</v>
      </c>
      <c r="F218" s="323">
        <f t="shared" si="17"/>
        <v>0</v>
      </c>
      <c r="G218" s="324">
        <f t="shared" si="15"/>
        <v>0</v>
      </c>
    </row>
    <row r="219" spans="1:7" ht="22.5" customHeight="1">
      <c r="A219" s="271"/>
      <c r="B219" s="271"/>
      <c r="C219" s="325" t="s">
        <v>359</v>
      </c>
      <c r="D219" s="323">
        <f>SUM(D222)</f>
        <v>640000</v>
      </c>
      <c r="E219" s="323">
        <f>SUM(E222)</f>
        <v>640000</v>
      </c>
      <c r="F219" s="323">
        <f>SUM(F222)</f>
        <v>0</v>
      </c>
      <c r="G219" s="324">
        <f t="shared" si="15"/>
        <v>0</v>
      </c>
    </row>
    <row r="220" spans="1:7" ht="22.5" customHeight="1">
      <c r="A220" s="271"/>
      <c r="B220" s="271">
        <v>75818</v>
      </c>
      <c r="C220" s="325" t="s">
        <v>172</v>
      </c>
      <c r="D220" s="323">
        <f aca="true" t="shared" si="18" ref="D220:F221">SUM(D221)</f>
        <v>640000</v>
      </c>
      <c r="E220" s="323">
        <f t="shared" si="18"/>
        <v>640000</v>
      </c>
      <c r="F220" s="323">
        <f t="shared" si="18"/>
        <v>0</v>
      </c>
      <c r="G220" s="324">
        <f t="shared" si="15"/>
        <v>0</v>
      </c>
    </row>
    <row r="221" spans="1:7" ht="22.5" customHeight="1">
      <c r="A221" s="271"/>
      <c r="B221" s="271"/>
      <c r="C221" s="322" t="s">
        <v>349</v>
      </c>
      <c r="D221" s="323">
        <f t="shared" si="18"/>
        <v>640000</v>
      </c>
      <c r="E221" s="323">
        <f t="shared" si="18"/>
        <v>640000</v>
      </c>
      <c r="F221" s="323">
        <f t="shared" si="18"/>
        <v>0</v>
      </c>
      <c r="G221" s="324">
        <f t="shared" si="15"/>
        <v>0</v>
      </c>
    </row>
    <row r="222" spans="1:7" ht="22.5" customHeight="1">
      <c r="A222" s="271"/>
      <c r="B222" s="271"/>
      <c r="C222" s="325" t="s">
        <v>359</v>
      </c>
      <c r="D222" s="323">
        <v>640000</v>
      </c>
      <c r="E222" s="323">
        <v>640000</v>
      </c>
      <c r="F222" s="273">
        <v>0</v>
      </c>
      <c r="G222" s="324">
        <f t="shared" si="15"/>
        <v>0</v>
      </c>
    </row>
    <row r="223" spans="1:256" s="172" customFormat="1" ht="22.5" customHeight="1">
      <c r="A223" s="448">
        <v>801</v>
      </c>
      <c r="B223" s="448"/>
      <c r="C223" s="449" t="s">
        <v>173</v>
      </c>
      <c r="D223" s="450">
        <f>SUM(D224,D229)</f>
        <v>56565246</v>
      </c>
      <c r="E223" s="450">
        <f>SUM(E224,E229)</f>
        <v>59054614.01</v>
      </c>
      <c r="F223" s="450">
        <f>SUM(F224,F229)</f>
        <v>58587276.129999995</v>
      </c>
      <c r="G223" s="451">
        <f t="shared" si="15"/>
        <v>99.20863443469317</v>
      </c>
      <c r="J223" s="173"/>
      <c r="IT223" s="68"/>
      <c r="IU223" s="68"/>
      <c r="IV223" s="68"/>
    </row>
    <row r="224" spans="1:7" ht="22.5" customHeight="1">
      <c r="A224" s="271"/>
      <c r="B224" s="271"/>
      <c r="C224" s="322" t="s">
        <v>349</v>
      </c>
      <c r="D224" s="323">
        <f>SUM(D225:D228)</f>
        <v>53568281</v>
      </c>
      <c r="E224" s="323">
        <f>SUM(E225:E228)</f>
        <v>55859193.01</v>
      </c>
      <c r="F224" s="323">
        <f>SUM(F225:F228)</f>
        <v>55530378.47</v>
      </c>
      <c r="G224" s="324">
        <f t="shared" si="15"/>
        <v>99.41135107350883</v>
      </c>
    </row>
    <row r="225" spans="1:7" ht="22.5" customHeight="1">
      <c r="A225" s="271"/>
      <c r="B225" s="271"/>
      <c r="C225" s="325" t="s">
        <v>350</v>
      </c>
      <c r="D225" s="323">
        <f>SUM(D234,D243,D248,D260,D274,D279,D284)</f>
        <v>36450591</v>
      </c>
      <c r="E225" s="323">
        <f>SUM(E234,E243,E248,E260,E274,E279,E284)</f>
        <v>38241642.41</v>
      </c>
      <c r="F225" s="323">
        <f>SUM(F234,F243,F248,F260,F274,F279,F284)</f>
        <v>38102769.04</v>
      </c>
      <c r="G225" s="324">
        <f t="shared" si="15"/>
        <v>99.63685301872997</v>
      </c>
    </row>
    <row r="226" spans="1:7" ht="22.5" customHeight="1">
      <c r="A226" s="271"/>
      <c r="B226" s="271"/>
      <c r="C226" s="325" t="s">
        <v>359</v>
      </c>
      <c r="D226" s="323">
        <f>SUM(D235,D244,D249,D261,D268,D271,D275,D280,D285)</f>
        <v>6374837</v>
      </c>
      <c r="E226" s="323">
        <f>SUM(E235,E244,E249,E261,E268,E271,E275,E280,E285)</f>
        <v>6926620.48</v>
      </c>
      <c r="F226" s="323">
        <f>SUM(F235,F244,F249,F261,F268,F271,F275,F280,F285)</f>
        <v>6861025.22</v>
      </c>
      <c r="G226" s="324">
        <f t="shared" si="15"/>
        <v>99.05299763153761</v>
      </c>
    </row>
    <row r="227" spans="1:7" ht="22.5" customHeight="1">
      <c r="A227" s="271"/>
      <c r="B227" s="271"/>
      <c r="C227" s="325" t="s">
        <v>351</v>
      </c>
      <c r="D227" s="323">
        <f>SUM(D236,D245,D250,D262,D257)</f>
        <v>10589747</v>
      </c>
      <c r="E227" s="323">
        <f>SUM(E236,E245,E250,E262,E257)</f>
        <v>10463664.12</v>
      </c>
      <c r="F227" s="323">
        <f>SUM(F236,F245,F250,F262,F257)</f>
        <v>10344026.22</v>
      </c>
      <c r="G227" s="324">
        <f t="shared" si="15"/>
        <v>98.85663474450288</v>
      </c>
    </row>
    <row r="228" spans="1:7" ht="22.5" customHeight="1">
      <c r="A228" s="271"/>
      <c r="B228" s="271"/>
      <c r="C228" s="325" t="s">
        <v>352</v>
      </c>
      <c r="D228" s="323">
        <f>SUM(D237,D251,D263,D276,D281,D286)</f>
        <v>153106</v>
      </c>
      <c r="E228" s="323">
        <f>SUM(E237,E251,E263,E276,E281,E286)</f>
        <v>227266</v>
      </c>
      <c r="F228" s="323">
        <f>SUM(F237,F251,F263,F276,F281,F286)</f>
        <v>222557.99</v>
      </c>
      <c r="G228" s="324">
        <f t="shared" si="15"/>
        <v>97.92841428106271</v>
      </c>
    </row>
    <row r="229" spans="1:7" ht="22.5" customHeight="1">
      <c r="A229" s="271"/>
      <c r="B229" s="271"/>
      <c r="C229" s="322" t="s">
        <v>353</v>
      </c>
      <c r="D229" s="323">
        <f>SUM(D230:D231)</f>
        <v>2996965</v>
      </c>
      <c r="E229" s="323">
        <f>SUM(E230:E231)</f>
        <v>3195421</v>
      </c>
      <c r="F229" s="323">
        <f>SUM(F230:F231)</f>
        <v>3056897.66</v>
      </c>
      <c r="G229" s="324">
        <f t="shared" si="15"/>
        <v>95.66494242855637</v>
      </c>
    </row>
    <row r="230" spans="1:256" s="172" customFormat="1" ht="22.5" customHeight="1">
      <c r="A230" s="271"/>
      <c r="B230" s="271"/>
      <c r="C230" s="325" t="s">
        <v>354</v>
      </c>
      <c r="D230" s="323">
        <f>SUM(D239,D253,D265,D288)</f>
        <v>2819965</v>
      </c>
      <c r="E230" s="323">
        <f>SUM(E239,E253,E265,E288)</f>
        <v>3055640</v>
      </c>
      <c r="F230" s="323">
        <f>SUM(F239,F253,F265,F288)</f>
        <v>2917257.87</v>
      </c>
      <c r="G230" s="324">
        <f t="shared" si="15"/>
        <v>95.47125544894033</v>
      </c>
      <c r="J230" s="173"/>
      <c r="IT230" s="68"/>
      <c r="IU230" s="68"/>
      <c r="IV230" s="68"/>
    </row>
    <row r="231" spans="1:7" ht="23.25" customHeight="1">
      <c r="A231" s="271"/>
      <c r="B231" s="271"/>
      <c r="C231" s="325" t="s">
        <v>209</v>
      </c>
      <c r="D231" s="323">
        <f>SUM(D240,D254,D289)</f>
        <v>177000</v>
      </c>
      <c r="E231" s="323">
        <f>SUM(E240,E254,E289)</f>
        <v>139781</v>
      </c>
      <c r="F231" s="323">
        <f>SUM(F240,F254,F289)</f>
        <v>139639.78999999998</v>
      </c>
      <c r="G231" s="324">
        <f t="shared" si="15"/>
        <v>99.8989776865239</v>
      </c>
    </row>
    <row r="232" spans="1:7" ht="22.5" customHeight="1">
      <c r="A232" s="271"/>
      <c r="B232" s="271">
        <v>80101</v>
      </c>
      <c r="C232" s="325" t="s">
        <v>96</v>
      </c>
      <c r="D232" s="323">
        <f>SUM(D233,D238)</f>
        <v>24297035</v>
      </c>
      <c r="E232" s="323">
        <f>SUM(E233,E238)</f>
        <v>24844605.4</v>
      </c>
      <c r="F232" s="323">
        <f>SUM(F233,F238)</f>
        <v>24558080.870000005</v>
      </c>
      <c r="G232" s="324">
        <f t="shared" si="15"/>
        <v>98.84673342406963</v>
      </c>
    </row>
    <row r="233" spans="1:7" ht="22.5" customHeight="1">
      <c r="A233" s="271"/>
      <c r="B233" s="271"/>
      <c r="C233" s="322" t="s">
        <v>349</v>
      </c>
      <c r="D233" s="323">
        <f>SUM(D234:D237)</f>
        <v>22136442</v>
      </c>
      <c r="E233" s="323">
        <f>SUM(E234:E237)</f>
        <v>22996456.4</v>
      </c>
      <c r="F233" s="323">
        <f>SUM(F234:F237)</f>
        <v>22842402.620000005</v>
      </c>
      <c r="G233" s="324">
        <f t="shared" si="15"/>
        <v>99.3300977449726</v>
      </c>
    </row>
    <row r="234" spans="1:7" ht="22.5" customHeight="1">
      <c r="A234" s="271"/>
      <c r="B234" s="271"/>
      <c r="C234" s="325" t="s">
        <v>350</v>
      </c>
      <c r="D234" s="323">
        <v>17103721</v>
      </c>
      <c r="E234" s="323">
        <v>17547929.59</v>
      </c>
      <c r="F234" s="323">
        <v>17470845.95</v>
      </c>
      <c r="G234" s="324">
        <f t="shared" si="15"/>
        <v>99.56072515789026</v>
      </c>
    </row>
    <row r="235" spans="1:7" ht="22.5" customHeight="1">
      <c r="A235" s="271"/>
      <c r="B235" s="271"/>
      <c r="C235" s="325" t="s">
        <v>359</v>
      </c>
      <c r="D235" s="323">
        <v>2832673</v>
      </c>
      <c r="E235" s="323">
        <v>3158815.72</v>
      </c>
      <c r="F235" s="323">
        <v>3140640.08</v>
      </c>
      <c r="G235" s="324">
        <f t="shared" si="15"/>
        <v>99.42460587729379</v>
      </c>
    </row>
    <row r="236" spans="1:7" ht="22.5" customHeight="1">
      <c r="A236" s="271"/>
      <c r="B236" s="271"/>
      <c r="C236" s="325" t="s">
        <v>351</v>
      </c>
      <c r="D236" s="323">
        <v>2179975</v>
      </c>
      <c r="E236" s="323">
        <v>2234162.09</v>
      </c>
      <c r="F236" s="323">
        <v>2177082.24</v>
      </c>
      <c r="G236" s="324">
        <f t="shared" si="15"/>
        <v>97.4451338935753</v>
      </c>
    </row>
    <row r="237" spans="1:256" s="172" customFormat="1" ht="22.5" customHeight="1">
      <c r="A237" s="271"/>
      <c r="B237" s="271"/>
      <c r="C237" s="325" t="s">
        <v>352</v>
      </c>
      <c r="D237" s="323">
        <v>20073</v>
      </c>
      <c r="E237" s="323">
        <v>55549</v>
      </c>
      <c r="F237" s="323">
        <v>53834.35</v>
      </c>
      <c r="G237" s="324">
        <f t="shared" si="15"/>
        <v>96.91326576536031</v>
      </c>
      <c r="J237" s="173"/>
      <c r="IT237" s="68"/>
      <c r="IU237" s="68"/>
      <c r="IV237" s="68"/>
    </row>
    <row r="238" spans="1:256" s="172" customFormat="1" ht="22.5" customHeight="1">
      <c r="A238" s="271"/>
      <c r="B238" s="271"/>
      <c r="C238" s="322" t="s">
        <v>353</v>
      </c>
      <c r="D238" s="323">
        <f>SUM(D239:D240)</f>
        <v>2160593</v>
      </c>
      <c r="E238" s="323">
        <f>SUM(E239:E240)</f>
        <v>1848149</v>
      </c>
      <c r="F238" s="323">
        <f>SUM(F239:F240)</f>
        <v>1715678.25</v>
      </c>
      <c r="G238" s="324">
        <f t="shared" si="15"/>
        <v>92.83224729174975</v>
      </c>
      <c r="J238" s="173"/>
      <c r="IT238" s="68"/>
      <c r="IU238" s="68"/>
      <c r="IV238" s="68"/>
    </row>
    <row r="239" spans="1:256" s="172" customFormat="1" ht="22.5" customHeight="1">
      <c r="A239" s="271"/>
      <c r="B239" s="271"/>
      <c r="C239" s="325" t="s">
        <v>354</v>
      </c>
      <c r="D239" s="323">
        <v>2155593</v>
      </c>
      <c r="E239" s="323">
        <v>1770368</v>
      </c>
      <c r="F239" s="323">
        <v>1637898.24</v>
      </c>
      <c r="G239" s="324">
        <f t="shared" si="15"/>
        <v>92.51738847516448</v>
      </c>
      <c r="J239" s="173"/>
      <c r="IT239" s="68"/>
      <c r="IU239" s="68"/>
      <c r="IV239" s="68"/>
    </row>
    <row r="240" spans="1:7" ht="22.5" customHeight="1">
      <c r="A240" s="271"/>
      <c r="B240" s="271"/>
      <c r="C240" s="325" t="s">
        <v>209</v>
      </c>
      <c r="D240" s="323">
        <v>5000</v>
      </c>
      <c r="E240" s="323">
        <v>77781</v>
      </c>
      <c r="F240" s="323">
        <v>77780.01</v>
      </c>
      <c r="G240" s="324">
        <f t="shared" si="15"/>
        <v>99.9987271955876</v>
      </c>
    </row>
    <row r="241" spans="1:7" ht="22.5" customHeight="1">
      <c r="A241" s="271"/>
      <c r="B241" s="271">
        <v>80103</v>
      </c>
      <c r="C241" s="325" t="s">
        <v>174</v>
      </c>
      <c r="D241" s="323">
        <f>SUM(D242)</f>
        <v>985954</v>
      </c>
      <c r="E241" s="323">
        <f>SUM(E242)</f>
        <v>899093</v>
      </c>
      <c r="F241" s="323">
        <f>SUM(F242)</f>
        <v>887195.5299999999</v>
      </c>
      <c r="G241" s="324">
        <f t="shared" si="15"/>
        <v>98.67672532207456</v>
      </c>
    </row>
    <row r="242" spans="1:7" ht="22.5" customHeight="1">
      <c r="A242" s="271"/>
      <c r="B242" s="271"/>
      <c r="C242" s="322" t="s">
        <v>349</v>
      </c>
      <c r="D242" s="323">
        <f>SUM(D243:D245)</f>
        <v>985954</v>
      </c>
      <c r="E242" s="323">
        <f>SUM(E243:E245)</f>
        <v>899093</v>
      </c>
      <c r="F242" s="323">
        <f>SUM(F243:F245)</f>
        <v>887195.5299999999</v>
      </c>
      <c r="G242" s="324">
        <f t="shared" si="15"/>
        <v>98.67672532207456</v>
      </c>
    </row>
    <row r="243" spans="1:7" ht="22.5" customHeight="1">
      <c r="A243" s="271"/>
      <c r="B243" s="271"/>
      <c r="C243" s="325" t="s">
        <v>350</v>
      </c>
      <c r="D243" s="323">
        <v>792840</v>
      </c>
      <c r="E243" s="323">
        <v>739478</v>
      </c>
      <c r="F243" s="323">
        <v>731543.58</v>
      </c>
      <c r="G243" s="324">
        <f t="shared" si="15"/>
        <v>98.92702419815058</v>
      </c>
    </row>
    <row r="244" spans="1:7" ht="22.5" customHeight="1">
      <c r="A244" s="271"/>
      <c r="B244" s="271"/>
      <c r="C244" s="325" t="s">
        <v>423</v>
      </c>
      <c r="D244" s="323">
        <v>34600</v>
      </c>
      <c r="E244" s="323">
        <v>34360</v>
      </c>
      <c r="F244" s="323">
        <v>34360</v>
      </c>
      <c r="G244" s="324">
        <f t="shared" si="15"/>
        <v>100</v>
      </c>
    </row>
    <row r="245" spans="1:7" ht="22.5" customHeight="1">
      <c r="A245" s="271"/>
      <c r="B245" s="271"/>
      <c r="C245" s="325" t="s">
        <v>351</v>
      </c>
      <c r="D245" s="323">
        <v>158514</v>
      </c>
      <c r="E245" s="323">
        <v>125255</v>
      </c>
      <c r="F245" s="323">
        <v>121291.95</v>
      </c>
      <c r="G245" s="324">
        <f t="shared" si="15"/>
        <v>96.83601453035807</v>
      </c>
    </row>
    <row r="246" spans="1:7" ht="22.5" customHeight="1">
      <c r="A246" s="271"/>
      <c r="B246" s="271">
        <v>80104</v>
      </c>
      <c r="C246" s="325" t="s">
        <v>175</v>
      </c>
      <c r="D246" s="323">
        <f>SUM(D247,D252)</f>
        <v>14029388</v>
      </c>
      <c r="E246" s="323">
        <f>SUM(E247,E252)</f>
        <v>14765422</v>
      </c>
      <c r="F246" s="323">
        <f>SUM(F247,F252)</f>
        <v>14705337.040000001</v>
      </c>
      <c r="G246" s="324">
        <f t="shared" si="15"/>
        <v>99.59306980863806</v>
      </c>
    </row>
    <row r="247" spans="1:256" s="172" customFormat="1" ht="22.5" customHeight="1">
      <c r="A247" s="271"/>
      <c r="B247" s="271"/>
      <c r="C247" s="322" t="s">
        <v>349</v>
      </c>
      <c r="D247" s="323">
        <f>SUM(D248:D251)</f>
        <v>13833388</v>
      </c>
      <c r="E247" s="323">
        <f>SUM(E248:E251)</f>
        <v>14581622</v>
      </c>
      <c r="F247" s="323">
        <f>SUM(F248:F251)</f>
        <v>14526348.88</v>
      </c>
      <c r="G247" s="324">
        <f t="shared" si="15"/>
        <v>99.62093983783149</v>
      </c>
      <c r="J247" s="95"/>
      <c r="IT247" s="68"/>
      <c r="IU247" s="68"/>
      <c r="IV247" s="68"/>
    </row>
    <row r="248" spans="1:256" s="12" customFormat="1" ht="22.5" customHeight="1">
      <c r="A248" s="271"/>
      <c r="B248" s="271"/>
      <c r="C248" s="325" t="s">
        <v>350</v>
      </c>
      <c r="D248" s="323">
        <v>6512008</v>
      </c>
      <c r="E248" s="323">
        <v>6842777</v>
      </c>
      <c r="F248" s="323">
        <v>6823799.32</v>
      </c>
      <c r="G248" s="324">
        <f t="shared" si="15"/>
        <v>99.72266113596864</v>
      </c>
      <c r="J248" s="87"/>
      <c r="IT248" s="9"/>
      <c r="IU248" s="9"/>
      <c r="IV248" s="9"/>
    </row>
    <row r="249" spans="1:7" ht="22.5" customHeight="1">
      <c r="A249" s="271"/>
      <c r="B249" s="271"/>
      <c r="C249" s="325" t="s">
        <v>359</v>
      </c>
      <c r="D249" s="323">
        <v>1108550</v>
      </c>
      <c r="E249" s="323">
        <v>1160095</v>
      </c>
      <c r="F249" s="323">
        <v>1152202.04</v>
      </c>
      <c r="G249" s="324">
        <f t="shared" si="15"/>
        <v>99.31962813390282</v>
      </c>
    </row>
    <row r="250" spans="1:7" ht="22.5" customHeight="1">
      <c r="A250" s="271"/>
      <c r="B250" s="271"/>
      <c r="C250" s="325" t="s">
        <v>351</v>
      </c>
      <c r="D250" s="323">
        <v>6208854</v>
      </c>
      <c r="E250" s="323">
        <v>6551838</v>
      </c>
      <c r="F250" s="323">
        <v>6523463.72</v>
      </c>
      <c r="G250" s="324">
        <f t="shared" si="15"/>
        <v>99.56692641057364</v>
      </c>
    </row>
    <row r="251" spans="1:7" ht="22.5" customHeight="1">
      <c r="A251" s="271"/>
      <c r="B251" s="271"/>
      <c r="C251" s="325" t="s">
        <v>352</v>
      </c>
      <c r="D251" s="273">
        <v>3976</v>
      </c>
      <c r="E251" s="323">
        <v>26912</v>
      </c>
      <c r="F251" s="323">
        <v>26883.8</v>
      </c>
      <c r="G251" s="324">
        <f t="shared" si="15"/>
        <v>99.89521403091557</v>
      </c>
    </row>
    <row r="252" spans="1:7" ht="22.5" customHeight="1">
      <c r="A252" s="271"/>
      <c r="B252" s="271"/>
      <c r="C252" s="322" t="s">
        <v>353</v>
      </c>
      <c r="D252" s="323">
        <f>SUM(D253:D254)</f>
        <v>196000</v>
      </c>
      <c r="E252" s="323">
        <f>SUM(E253:E254)</f>
        <v>183800</v>
      </c>
      <c r="F252" s="323">
        <f>SUM(F253:F254)</f>
        <v>178988.16</v>
      </c>
      <c r="G252" s="324">
        <f t="shared" si="15"/>
        <v>97.3820239390642</v>
      </c>
    </row>
    <row r="253" spans="1:7" ht="22.5" customHeight="1">
      <c r="A253" s="271"/>
      <c r="B253" s="271"/>
      <c r="C253" s="325" t="s">
        <v>354</v>
      </c>
      <c r="D253" s="323">
        <v>124000</v>
      </c>
      <c r="E253" s="323">
        <v>121800</v>
      </c>
      <c r="F253" s="323">
        <v>117128.38</v>
      </c>
      <c r="G253" s="324">
        <f t="shared" si="15"/>
        <v>96.16451559934319</v>
      </c>
    </row>
    <row r="254" spans="1:7" ht="22.5" customHeight="1">
      <c r="A254" s="271"/>
      <c r="B254" s="271"/>
      <c r="C254" s="325" t="s">
        <v>209</v>
      </c>
      <c r="D254" s="323">
        <v>72000</v>
      </c>
      <c r="E254" s="323">
        <v>62000</v>
      </c>
      <c r="F254" s="323">
        <v>61859.78</v>
      </c>
      <c r="G254" s="324">
        <f t="shared" si="15"/>
        <v>99.77383870967742</v>
      </c>
    </row>
    <row r="255" spans="1:7" ht="22.5" customHeight="1">
      <c r="A255" s="271"/>
      <c r="B255" s="271">
        <v>80106</v>
      </c>
      <c r="C255" s="325" t="s">
        <v>425</v>
      </c>
      <c r="D255" s="323">
        <f aca="true" t="shared" si="19" ref="D255:F256">SUM(D256)</f>
        <v>82903</v>
      </c>
      <c r="E255" s="323">
        <f t="shared" si="19"/>
        <v>53903</v>
      </c>
      <c r="F255" s="323">
        <f t="shared" si="19"/>
        <v>50990.51</v>
      </c>
      <c r="G255" s="324">
        <f t="shared" si="15"/>
        <v>94.5967942415079</v>
      </c>
    </row>
    <row r="256" spans="1:7" ht="22.5" customHeight="1">
      <c r="A256" s="271"/>
      <c r="B256" s="271"/>
      <c r="C256" s="322" t="s">
        <v>349</v>
      </c>
      <c r="D256" s="323">
        <f t="shared" si="19"/>
        <v>82903</v>
      </c>
      <c r="E256" s="323">
        <f t="shared" si="19"/>
        <v>53903</v>
      </c>
      <c r="F256" s="323">
        <f t="shared" si="19"/>
        <v>50990.51</v>
      </c>
      <c r="G256" s="324">
        <f t="shared" si="15"/>
        <v>94.5967942415079</v>
      </c>
    </row>
    <row r="257" spans="1:7" ht="22.5" customHeight="1">
      <c r="A257" s="271"/>
      <c r="B257" s="271"/>
      <c r="C257" s="325" t="s">
        <v>351</v>
      </c>
      <c r="D257" s="323">
        <v>82903</v>
      </c>
      <c r="E257" s="323">
        <v>53903</v>
      </c>
      <c r="F257" s="323">
        <v>50990.51</v>
      </c>
      <c r="G257" s="324">
        <f t="shared" si="15"/>
        <v>94.5967942415079</v>
      </c>
    </row>
    <row r="258" spans="1:7" ht="22.5" customHeight="1">
      <c r="A258" s="271"/>
      <c r="B258" s="271">
        <v>80110</v>
      </c>
      <c r="C258" s="325" t="s">
        <v>98</v>
      </c>
      <c r="D258" s="323">
        <f>SUM(D259,D264)</f>
        <v>14863793</v>
      </c>
      <c r="E258" s="323">
        <f>SUM(E259,E264)</f>
        <v>14212830.26</v>
      </c>
      <c r="F258" s="323">
        <f>SUM(F259,F264)</f>
        <v>14132865.200000001</v>
      </c>
      <c r="G258" s="324">
        <f t="shared" si="15"/>
        <v>99.43737412931013</v>
      </c>
    </row>
    <row r="259" spans="1:7" ht="22.5" customHeight="1">
      <c r="A259" s="271"/>
      <c r="B259" s="271"/>
      <c r="C259" s="322" t="s">
        <v>349</v>
      </c>
      <c r="D259" s="323">
        <f>SUM(D260:D263)</f>
        <v>14563793</v>
      </c>
      <c r="E259" s="323">
        <f>SUM(E260:E263)</f>
        <v>13884230.26</v>
      </c>
      <c r="F259" s="323">
        <f>SUM(F260:F263)</f>
        <v>13804294.590000002</v>
      </c>
      <c r="G259" s="324">
        <f t="shared" si="15"/>
        <v>99.42427006392792</v>
      </c>
    </row>
    <row r="260" spans="1:7" ht="22.5" customHeight="1">
      <c r="A260" s="271"/>
      <c r="B260" s="271"/>
      <c r="C260" s="325" t="s">
        <v>350</v>
      </c>
      <c r="D260" s="323">
        <v>11042022</v>
      </c>
      <c r="E260" s="323">
        <v>10740537.07</v>
      </c>
      <c r="F260" s="323">
        <v>10712035.44</v>
      </c>
      <c r="G260" s="324">
        <f t="shared" si="15"/>
        <v>99.73463496458096</v>
      </c>
    </row>
    <row r="261" spans="1:256" s="172" customFormat="1" ht="22.5" customHeight="1">
      <c r="A261" s="271"/>
      <c r="B261" s="271"/>
      <c r="C261" s="325" t="s">
        <v>359</v>
      </c>
      <c r="D261" s="323">
        <v>1543213</v>
      </c>
      <c r="E261" s="323">
        <v>1557818.16</v>
      </c>
      <c r="F261" s="323">
        <v>1536628.54</v>
      </c>
      <c r="G261" s="324">
        <f t="shared" si="15"/>
        <v>98.63978861306894</v>
      </c>
      <c r="J261" s="173"/>
      <c r="IT261" s="68"/>
      <c r="IU261" s="68"/>
      <c r="IV261" s="68"/>
    </row>
    <row r="262" spans="1:7" ht="22.5" customHeight="1">
      <c r="A262" s="271"/>
      <c r="B262" s="271"/>
      <c r="C262" s="325" t="s">
        <v>351</v>
      </c>
      <c r="D262" s="323">
        <v>1959501</v>
      </c>
      <c r="E262" s="323">
        <v>1498506.03</v>
      </c>
      <c r="F262" s="323">
        <v>1471197.8</v>
      </c>
      <c r="G262" s="324">
        <f t="shared" si="15"/>
        <v>98.17763629553096</v>
      </c>
    </row>
    <row r="263" spans="1:7" ht="27.75" customHeight="1">
      <c r="A263" s="271"/>
      <c r="B263" s="271"/>
      <c r="C263" s="325" t="s">
        <v>352</v>
      </c>
      <c r="D263" s="323">
        <v>19057</v>
      </c>
      <c r="E263" s="323">
        <v>87369</v>
      </c>
      <c r="F263" s="323">
        <v>84432.81</v>
      </c>
      <c r="G263" s="324">
        <f t="shared" si="15"/>
        <v>96.63932287195686</v>
      </c>
    </row>
    <row r="264" spans="1:7" ht="22.5" customHeight="1">
      <c r="A264" s="271"/>
      <c r="B264" s="271"/>
      <c r="C264" s="322" t="s">
        <v>353</v>
      </c>
      <c r="D264" s="323">
        <f>SUM(D265)</f>
        <v>300000</v>
      </c>
      <c r="E264" s="323">
        <f>SUM(E265)</f>
        <v>328600</v>
      </c>
      <c r="F264" s="323">
        <f>SUM(F265)</f>
        <v>328570.61</v>
      </c>
      <c r="G264" s="324">
        <f t="shared" si="15"/>
        <v>99.99105599513085</v>
      </c>
    </row>
    <row r="265" spans="1:7" ht="22.5" customHeight="1">
      <c r="A265" s="271"/>
      <c r="B265" s="271"/>
      <c r="C265" s="325" t="s">
        <v>354</v>
      </c>
      <c r="D265" s="323">
        <v>300000</v>
      </c>
      <c r="E265" s="323">
        <v>328600</v>
      </c>
      <c r="F265" s="323">
        <v>328570.61</v>
      </c>
      <c r="G265" s="324">
        <f t="shared" si="15"/>
        <v>99.99105599513085</v>
      </c>
    </row>
    <row r="266" spans="1:7" ht="22.5" customHeight="1">
      <c r="A266" s="271"/>
      <c r="B266" s="271">
        <v>80113</v>
      </c>
      <c r="C266" s="325" t="s">
        <v>176</v>
      </c>
      <c r="D266" s="323">
        <f aca="true" t="shared" si="20" ref="D266:F267">SUM(D267)</f>
        <v>75000</v>
      </c>
      <c r="E266" s="323">
        <f t="shared" si="20"/>
        <v>70112</v>
      </c>
      <c r="F266" s="323">
        <f t="shared" si="20"/>
        <v>57462</v>
      </c>
      <c r="G266" s="324">
        <f t="shared" si="15"/>
        <v>81.9574395253309</v>
      </c>
    </row>
    <row r="267" spans="1:7" ht="22.5" customHeight="1">
      <c r="A267" s="271"/>
      <c r="B267" s="271"/>
      <c r="C267" s="322" t="s">
        <v>349</v>
      </c>
      <c r="D267" s="323">
        <f t="shared" si="20"/>
        <v>75000</v>
      </c>
      <c r="E267" s="323">
        <f t="shared" si="20"/>
        <v>70112</v>
      </c>
      <c r="F267" s="323">
        <f t="shared" si="20"/>
        <v>57462</v>
      </c>
      <c r="G267" s="324">
        <f t="shared" si="15"/>
        <v>81.9574395253309</v>
      </c>
    </row>
    <row r="268" spans="1:256" s="172" customFormat="1" ht="22.5" customHeight="1">
      <c r="A268" s="271"/>
      <c r="B268" s="271"/>
      <c r="C268" s="325" t="s">
        <v>359</v>
      </c>
      <c r="D268" s="323">
        <v>75000</v>
      </c>
      <c r="E268" s="323">
        <v>70112</v>
      </c>
      <c r="F268" s="323">
        <v>57462</v>
      </c>
      <c r="G268" s="324">
        <f t="shared" si="15"/>
        <v>81.9574395253309</v>
      </c>
      <c r="J268" s="173"/>
      <c r="IT268" s="68"/>
      <c r="IU268" s="68"/>
      <c r="IV268" s="68"/>
    </row>
    <row r="269" spans="1:7" ht="22.5" customHeight="1">
      <c r="A269" s="271"/>
      <c r="B269" s="271">
        <v>80146</v>
      </c>
      <c r="C269" s="325" t="s">
        <v>177</v>
      </c>
      <c r="D269" s="323">
        <f aca="true" t="shared" si="21" ref="D269:F270">SUM(D270)</f>
        <v>224845</v>
      </c>
      <c r="E269" s="323">
        <f t="shared" si="21"/>
        <v>195676</v>
      </c>
      <c r="F269" s="323">
        <f t="shared" si="21"/>
        <v>194165.98</v>
      </c>
      <c r="G269" s="324">
        <f t="shared" si="15"/>
        <v>99.22830597518347</v>
      </c>
    </row>
    <row r="270" spans="1:7" ht="22.5" customHeight="1">
      <c r="A270" s="271"/>
      <c r="B270" s="271"/>
      <c r="C270" s="322" t="s">
        <v>349</v>
      </c>
      <c r="D270" s="323">
        <f t="shared" si="21"/>
        <v>224845</v>
      </c>
      <c r="E270" s="323">
        <f t="shared" si="21"/>
        <v>195676</v>
      </c>
      <c r="F270" s="323">
        <f t="shared" si="21"/>
        <v>194165.98</v>
      </c>
      <c r="G270" s="324">
        <f t="shared" si="15"/>
        <v>99.22830597518347</v>
      </c>
    </row>
    <row r="271" spans="1:7" ht="22.5" customHeight="1">
      <c r="A271" s="271"/>
      <c r="B271" s="271"/>
      <c r="C271" s="325" t="s">
        <v>359</v>
      </c>
      <c r="D271" s="323">
        <v>224845</v>
      </c>
      <c r="E271" s="323">
        <v>195676</v>
      </c>
      <c r="F271" s="323">
        <v>194165.98</v>
      </c>
      <c r="G271" s="324">
        <f aca="true" t="shared" si="22" ref="G271:G338">F271/E271*100</f>
        <v>99.22830597518347</v>
      </c>
    </row>
    <row r="272" spans="1:7" ht="56.25" customHeight="1">
      <c r="A272" s="271"/>
      <c r="B272" s="271">
        <v>80149</v>
      </c>
      <c r="C272" s="325" t="s">
        <v>499</v>
      </c>
      <c r="D272" s="323">
        <f>SUM(D273)</f>
        <v>0</v>
      </c>
      <c r="E272" s="323">
        <f>SUM(E273)</f>
        <v>728553</v>
      </c>
      <c r="F272" s="323">
        <f>SUM(F273)</f>
        <v>728547.11</v>
      </c>
      <c r="G272" s="324">
        <f t="shared" si="22"/>
        <v>99.99919154817837</v>
      </c>
    </row>
    <row r="273" spans="1:7" ht="22.5" customHeight="1">
      <c r="A273" s="271"/>
      <c r="B273" s="271"/>
      <c r="C273" s="322" t="s">
        <v>349</v>
      </c>
      <c r="D273" s="323">
        <f>SUM(D274:D276)</f>
        <v>0</v>
      </c>
      <c r="E273" s="323">
        <f>SUM(E274:E276)</f>
        <v>728553</v>
      </c>
      <c r="F273" s="323">
        <f>SUM(F274:F276)</f>
        <v>728547.11</v>
      </c>
      <c r="G273" s="324">
        <f t="shared" si="22"/>
        <v>99.99919154817837</v>
      </c>
    </row>
    <row r="274" spans="1:7" ht="22.5" customHeight="1">
      <c r="A274" s="271"/>
      <c r="B274" s="271"/>
      <c r="C274" s="325" t="s">
        <v>350</v>
      </c>
      <c r="D274" s="323">
        <v>0</v>
      </c>
      <c r="E274" s="323">
        <v>644396</v>
      </c>
      <c r="F274" s="323">
        <v>644393.77</v>
      </c>
      <c r="G274" s="324">
        <f t="shared" si="22"/>
        <v>99.99965393950305</v>
      </c>
    </row>
    <row r="275" spans="1:7" ht="22.5" customHeight="1">
      <c r="A275" s="271"/>
      <c r="B275" s="271"/>
      <c r="C275" s="325" t="s">
        <v>359</v>
      </c>
      <c r="D275" s="323">
        <v>0</v>
      </c>
      <c r="E275" s="323">
        <v>83500</v>
      </c>
      <c r="F275" s="323">
        <v>83496.34</v>
      </c>
      <c r="G275" s="324">
        <f t="shared" si="22"/>
        <v>99.99561676646707</v>
      </c>
    </row>
    <row r="276" spans="1:7" ht="22.5" customHeight="1">
      <c r="A276" s="271"/>
      <c r="B276" s="271"/>
      <c r="C276" s="325" t="s">
        <v>352</v>
      </c>
      <c r="D276" s="323">
        <v>0</v>
      </c>
      <c r="E276" s="323">
        <v>657</v>
      </c>
      <c r="F276" s="323">
        <v>657</v>
      </c>
      <c r="G276" s="324">
        <f t="shared" si="22"/>
        <v>100</v>
      </c>
    </row>
    <row r="277" spans="1:7" ht="54" customHeight="1">
      <c r="A277" s="271"/>
      <c r="B277" s="271">
        <v>80150</v>
      </c>
      <c r="C277" s="325" t="s">
        <v>506</v>
      </c>
      <c r="D277" s="323">
        <f>SUM(D278)</f>
        <v>0</v>
      </c>
      <c r="E277" s="323">
        <f>SUM(E278)</f>
        <v>1884451.35</v>
      </c>
      <c r="F277" s="323">
        <f>SUM(F278)</f>
        <v>1875062.08</v>
      </c>
      <c r="G277" s="324">
        <f t="shared" si="22"/>
        <v>99.50175046970567</v>
      </c>
    </row>
    <row r="278" spans="1:7" ht="22.5" customHeight="1">
      <c r="A278" s="271"/>
      <c r="B278" s="271"/>
      <c r="C278" s="322" t="s">
        <v>349</v>
      </c>
      <c r="D278" s="323">
        <f>SUM(D279:D281)</f>
        <v>0</v>
      </c>
      <c r="E278" s="323">
        <f>SUM(E279:E281)</f>
        <v>1884451.35</v>
      </c>
      <c r="F278" s="323">
        <f>SUM(F279:F281)</f>
        <v>1875062.08</v>
      </c>
      <c r="G278" s="324">
        <f t="shared" si="22"/>
        <v>99.50175046970567</v>
      </c>
    </row>
    <row r="279" spans="1:7" ht="22.5" customHeight="1">
      <c r="A279" s="271"/>
      <c r="B279" s="271"/>
      <c r="C279" s="325" t="s">
        <v>350</v>
      </c>
      <c r="D279" s="323">
        <v>0</v>
      </c>
      <c r="E279" s="323">
        <v>1723704.75</v>
      </c>
      <c r="F279" s="323">
        <v>1717338.48</v>
      </c>
      <c r="G279" s="324">
        <f t="shared" si="22"/>
        <v>99.63066354606262</v>
      </c>
    </row>
    <row r="280" spans="1:7" ht="22.5" customHeight="1">
      <c r="A280" s="271"/>
      <c r="B280" s="271"/>
      <c r="C280" s="325" t="s">
        <v>359</v>
      </c>
      <c r="D280" s="323">
        <v>0</v>
      </c>
      <c r="E280" s="323">
        <v>160467.6</v>
      </c>
      <c r="F280" s="323">
        <v>157444.6</v>
      </c>
      <c r="G280" s="324">
        <f t="shared" si="22"/>
        <v>98.11613060829725</v>
      </c>
    </row>
    <row r="281" spans="1:7" ht="22.5" customHeight="1">
      <c r="A281" s="271"/>
      <c r="B281" s="271"/>
      <c r="C281" s="325" t="s">
        <v>352</v>
      </c>
      <c r="D281" s="323">
        <v>0</v>
      </c>
      <c r="E281" s="323">
        <v>279</v>
      </c>
      <c r="F281" s="323">
        <v>279</v>
      </c>
      <c r="G281" s="324">
        <f t="shared" si="22"/>
        <v>100</v>
      </c>
    </row>
    <row r="282" spans="1:7" ht="22.5" customHeight="1">
      <c r="A282" s="271"/>
      <c r="B282" s="271">
        <v>80195</v>
      </c>
      <c r="C282" s="325" t="s">
        <v>10</v>
      </c>
      <c r="D282" s="323">
        <f>SUM(D283,D287)</f>
        <v>2006328</v>
      </c>
      <c r="E282" s="323">
        <f>SUM(E283,E287)</f>
        <v>1399968</v>
      </c>
      <c r="F282" s="323">
        <f>SUM(F283,F287)</f>
        <v>1397569.81</v>
      </c>
      <c r="G282" s="324">
        <f t="shared" si="22"/>
        <v>99.82869679878398</v>
      </c>
    </row>
    <row r="283" spans="1:7" ht="22.5" customHeight="1">
      <c r="A283" s="271"/>
      <c r="B283" s="271"/>
      <c r="C283" s="322" t="s">
        <v>349</v>
      </c>
      <c r="D283" s="323">
        <f>SUM(D284:D286)</f>
        <v>1665956</v>
      </c>
      <c r="E283" s="323">
        <f>SUM(E284:E286)</f>
        <v>565096</v>
      </c>
      <c r="F283" s="323">
        <f>SUM(F284:F286)</f>
        <v>563909.17</v>
      </c>
      <c r="G283" s="324">
        <f t="shared" si="22"/>
        <v>99.78997727819699</v>
      </c>
    </row>
    <row r="284" spans="1:7" ht="22.5" customHeight="1">
      <c r="A284" s="271"/>
      <c r="B284" s="271"/>
      <c r="C284" s="325" t="s">
        <v>350</v>
      </c>
      <c r="D284" s="323">
        <v>1000000</v>
      </c>
      <c r="E284" s="323">
        <v>2820</v>
      </c>
      <c r="F284" s="323">
        <v>2812.5</v>
      </c>
      <c r="G284" s="324">
        <f t="shared" si="22"/>
        <v>99.7340425531915</v>
      </c>
    </row>
    <row r="285" spans="1:7" ht="22.5" customHeight="1">
      <c r="A285" s="271"/>
      <c r="B285" s="271"/>
      <c r="C285" s="325" t="s">
        <v>359</v>
      </c>
      <c r="D285" s="323">
        <v>555956</v>
      </c>
      <c r="E285" s="323">
        <v>505776</v>
      </c>
      <c r="F285" s="323">
        <v>504625.64</v>
      </c>
      <c r="G285" s="324">
        <f t="shared" si="22"/>
        <v>99.77255543956218</v>
      </c>
    </row>
    <row r="286" spans="1:7" ht="22.5" customHeight="1">
      <c r="A286" s="271"/>
      <c r="B286" s="271"/>
      <c r="C286" s="325" t="s">
        <v>352</v>
      </c>
      <c r="D286" s="323">
        <v>110000</v>
      </c>
      <c r="E286" s="323">
        <v>56500</v>
      </c>
      <c r="F286" s="323">
        <v>56471.03</v>
      </c>
      <c r="G286" s="324">
        <f t="shared" si="22"/>
        <v>99.94872566371681</v>
      </c>
    </row>
    <row r="287" spans="1:7" ht="22.5" customHeight="1">
      <c r="A287" s="271"/>
      <c r="B287" s="271"/>
      <c r="C287" s="322" t="s">
        <v>353</v>
      </c>
      <c r="D287" s="323">
        <f>SUM(D288:D289)</f>
        <v>340372</v>
      </c>
      <c r="E287" s="323">
        <f>SUM(E288:E289)</f>
        <v>834872</v>
      </c>
      <c r="F287" s="323">
        <f>SUM(F288:F289)</f>
        <v>833660.64</v>
      </c>
      <c r="G287" s="324">
        <f t="shared" si="22"/>
        <v>99.85490470395462</v>
      </c>
    </row>
    <row r="288" spans="1:7" ht="22.5" customHeight="1">
      <c r="A288" s="271"/>
      <c r="B288" s="271"/>
      <c r="C288" s="325" t="s">
        <v>354</v>
      </c>
      <c r="D288" s="323">
        <v>240372</v>
      </c>
      <c r="E288" s="323">
        <v>834872</v>
      </c>
      <c r="F288" s="323">
        <v>833660.64</v>
      </c>
      <c r="G288" s="324">
        <f t="shared" si="22"/>
        <v>99.85490470395462</v>
      </c>
    </row>
    <row r="289" spans="1:7" ht="22.5" customHeight="1">
      <c r="A289" s="271"/>
      <c r="B289" s="271"/>
      <c r="C289" s="325" t="s">
        <v>209</v>
      </c>
      <c r="D289" s="323">
        <v>100000</v>
      </c>
      <c r="E289" s="323">
        <v>0</v>
      </c>
      <c r="F289" s="323">
        <v>0</v>
      </c>
      <c r="G289" s="334" t="s">
        <v>18</v>
      </c>
    </row>
    <row r="290" spans="1:256" s="172" customFormat="1" ht="22.5" customHeight="1">
      <c r="A290" s="448">
        <v>851</v>
      </c>
      <c r="B290" s="448"/>
      <c r="C290" s="449" t="s">
        <v>178</v>
      </c>
      <c r="D290" s="450">
        <f>SUM(D291,D296)</f>
        <v>1649950</v>
      </c>
      <c r="E290" s="450">
        <f>SUM(E291,E296)</f>
        <v>1619826</v>
      </c>
      <c r="F290" s="450">
        <f>SUM(F291,F296)</f>
        <v>1559408.8</v>
      </c>
      <c r="G290" s="451">
        <f t="shared" si="22"/>
        <v>96.27014259556273</v>
      </c>
      <c r="J290" s="173"/>
      <c r="IT290" s="68"/>
      <c r="IU290" s="68"/>
      <c r="IV290" s="68"/>
    </row>
    <row r="291" spans="1:7" ht="22.5" customHeight="1">
      <c r="A291" s="271"/>
      <c r="B291" s="271"/>
      <c r="C291" s="322" t="s">
        <v>349</v>
      </c>
      <c r="D291" s="323">
        <f>SUM(D292:D295)</f>
        <v>1355950</v>
      </c>
      <c r="E291" s="323">
        <f>SUM(E292:E295)</f>
        <v>1425083</v>
      </c>
      <c r="F291" s="323">
        <f>SUM(F292:F295)</f>
        <v>1364665.8</v>
      </c>
      <c r="G291" s="324">
        <f t="shared" si="22"/>
        <v>95.76044342680392</v>
      </c>
    </row>
    <row r="292" spans="1:7" ht="22.5" customHeight="1">
      <c r="A292" s="271"/>
      <c r="B292" s="271"/>
      <c r="C292" s="325" t="s">
        <v>350</v>
      </c>
      <c r="D292" s="323">
        <f>SUM(D304)</f>
        <v>214403</v>
      </c>
      <c r="E292" s="323">
        <f>SUM(E304)</f>
        <v>197426</v>
      </c>
      <c r="F292" s="323">
        <f>SUM(F304)</f>
        <v>180252.52</v>
      </c>
      <c r="G292" s="324">
        <f t="shared" si="22"/>
        <v>91.3013078317952</v>
      </c>
    </row>
    <row r="293" spans="1:7" ht="22.5" customHeight="1">
      <c r="A293" s="271"/>
      <c r="B293" s="271"/>
      <c r="C293" s="325" t="s">
        <v>359</v>
      </c>
      <c r="D293" s="323">
        <f>SUM(D300,D305)</f>
        <v>176397</v>
      </c>
      <c r="E293" s="323">
        <f>SUM(E300,E305)</f>
        <v>266540</v>
      </c>
      <c r="F293" s="323">
        <f>SUM(F300,F305)</f>
        <v>244300.83</v>
      </c>
      <c r="G293" s="324">
        <f t="shared" si="22"/>
        <v>91.65634801530726</v>
      </c>
    </row>
    <row r="294" spans="1:7" ht="22.5" customHeight="1">
      <c r="A294" s="271"/>
      <c r="B294" s="271"/>
      <c r="C294" s="325" t="s">
        <v>351</v>
      </c>
      <c r="D294" s="323">
        <f>SUM(D306,D310)</f>
        <v>957150</v>
      </c>
      <c r="E294" s="323">
        <f>SUM(E306,E310)</f>
        <v>957150</v>
      </c>
      <c r="F294" s="323">
        <f>SUM(F306,F310)</f>
        <v>936145.6</v>
      </c>
      <c r="G294" s="324">
        <f t="shared" si="22"/>
        <v>97.80552682442668</v>
      </c>
    </row>
    <row r="295" spans="1:7" ht="22.5" customHeight="1">
      <c r="A295" s="271"/>
      <c r="B295" s="271"/>
      <c r="C295" s="325" t="s">
        <v>352</v>
      </c>
      <c r="D295" s="323">
        <f>SUM(D301,D307)</f>
        <v>8000</v>
      </c>
      <c r="E295" s="323">
        <f>SUM(E301,E307)</f>
        <v>3967</v>
      </c>
      <c r="F295" s="323">
        <f>SUM(F301,F307)</f>
        <v>3966.85</v>
      </c>
      <c r="G295" s="324">
        <f t="shared" si="22"/>
        <v>99.99621880514242</v>
      </c>
    </row>
    <row r="296" spans="1:7" ht="22.5" customHeight="1">
      <c r="A296" s="271"/>
      <c r="B296" s="271"/>
      <c r="C296" s="322" t="s">
        <v>353</v>
      </c>
      <c r="D296" s="323">
        <f>SUM(D297)</f>
        <v>294000</v>
      </c>
      <c r="E296" s="323">
        <f>SUM(E297)</f>
        <v>194743</v>
      </c>
      <c r="F296" s="323">
        <f>SUM(F297)</f>
        <v>194743</v>
      </c>
      <c r="G296" s="324">
        <f t="shared" si="22"/>
        <v>100</v>
      </c>
    </row>
    <row r="297" spans="1:7" ht="22.5" customHeight="1">
      <c r="A297" s="271"/>
      <c r="B297" s="271"/>
      <c r="C297" s="325" t="s">
        <v>210</v>
      </c>
      <c r="D297" s="323">
        <f>SUM(D312)</f>
        <v>294000</v>
      </c>
      <c r="E297" s="323">
        <f>SUM(E312)</f>
        <v>194743</v>
      </c>
      <c r="F297" s="323">
        <f>SUM(F312)</f>
        <v>194743</v>
      </c>
      <c r="G297" s="324">
        <f t="shared" si="22"/>
        <v>100</v>
      </c>
    </row>
    <row r="298" spans="1:7" ht="22.5" customHeight="1">
      <c r="A298" s="271"/>
      <c r="B298" s="271">
        <v>85153</v>
      </c>
      <c r="C298" s="325" t="s">
        <v>179</v>
      </c>
      <c r="D298" s="323">
        <f>SUM(D299)</f>
        <v>25000</v>
      </c>
      <c r="E298" s="323">
        <f>SUM(E299)</f>
        <v>15700</v>
      </c>
      <c r="F298" s="323">
        <f>SUM(F299)</f>
        <v>15699.15</v>
      </c>
      <c r="G298" s="324">
        <f t="shared" si="22"/>
        <v>99.99458598726115</v>
      </c>
    </row>
    <row r="299" spans="1:7" ht="22.5" customHeight="1">
      <c r="A299" s="271"/>
      <c r="B299" s="271"/>
      <c r="C299" s="322" t="s">
        <v>349</v>
      </c>
      <c r="D299" s="323">
        <f>SUM(D300:D301)</f>
        <v>25000</v>
      </c>
      <c r="E299" s="323">
        <f>SUM(E300:E301)</f>
        <v>15700</v>
      </c>
      <c r="F299" s="323">
        <f>SUM(F300:F301)</f>
        <v>15699.15</v>
      </c>
      <c r="G299" s="324">
        <f t="shared" si="22"/>
        <v>99.99458598726115</v>
      </c>
    </row>
    <row r="300" spans="1:256" s="172" customFormat="1" ht="22.5" customHeight="1">
      <c r="A300" s="271"/>
      <c r="B300" s="271"/>
      <c r="C300" s="325" t="s">
        <v>359</v>
      </c>
      <c r="D300" s="323">
        <v>20000</v>
      </c>
      <c r="E300" s="323">
        <v>15700</v>
      </c>
      <c r="F300" s="323">
        <v>15699.15</v>
      </c>
      <c r="G300" s="324">
        <f t="shared" si="22"/>
        <v>99.99458598726115</v>
      </c>
      <c r="J300" s="173"/>
      <c r="IT300" s="68"/>
      <c r="IU300" s="68"/>
      <c r="IV300" s="68"/>
    </row>
    <row r="301" spans="1:256" s="12" customFormat="1" ht="22.5" customHeight="1">
      <c r="A301" s="271"/>
      <c r="B301" s="271"/>
      <c r="C301" s="325" t="s">
        <v>352</v>
      </c>
      <c r="D301" s="323">
        <v>5000</v>
      </c>
      <c r="E301" s="323">
        <v>0</v>
      </c>
      <c r="F301" s="323">
        <v>0</v>
      </c>
      <c r="G301" s="334" t="s">
        <v>18</v>
      </c>
      <c r="J301" s="87"/>
      <c r="IT301" s="9"/>
      <c r="IU301" s="9"/>
      <c r="IV301" s="9"/>
    </row>
    <row r="302" spans="1:7" ht="22.5" customHeight="1">
      <c r="A302" s="271"/>
      <c r="B302" s="271">
        <v>85154</v>
      </c>
      <c r="C302" s="325" t="s">
        <v>180</v>
      </c>
      <c r="D302" s="323">
        <f>SUM(D303)</f>
        <v>1225000</v>
      </c>
      <c r="E302" s="323">
        <f>SUM(E303)</f>
        <v>1303433</v>
      </c>
      <c r="F302" s="323">
        <f>SUM(F303)</f>
        <v>1248316.65</v>
      </c>
      <c r="G302" s="324">
        <f t="shared" si="22"/>
        <v>95.77144740082535</v>
      </c>
    </row>
    <row r="303" spans="1:7" ht="22.5" customHeight="1">
      <c r="A303" s="271"/>
      <c r="B303" s="271"/>
      <c r="C303" s="322" t="s">
        <v>349</v>
      </c>
      <c r="D303" s="323">
        <f>SUM(D304:D307)</f>
        <v>1225000</v>
      </c>
      <c r="E303" s="323">
        <f>SUM(E304:E307)</f>
        <v>1303433</v>
      </c>
      <c r="F303" s="323">
        <f>SUM(F304:F307)</f>
        <v>1248316.65</v>
      </c>
      <c r="G303" s="324">
        <f t="shared" si="22"/>
        <v>95.77144740082535</v>
      </c>
    </row>
    <row r="304" spans="1:7" ht="22.5" customHeight="1">
      <c r="A304" s="271"/>
      <c r="B304" s="271"/>
      <c r="C304" s="325" t="s">
        <v>350</v>
      </c>
      <c r="D304" s="323">
        <v>214403</v>
      </c>
      <c r="E304" s="323">
        <v>197426</v>
      </c>
      <c r="F304" s="323">
        <v>180252.52</v>
      </c>
      <c r="G304" s="324">
        <f t="shared" si="22"/>
        <v>91.3013078317952</v>
      </c>
    </row>
    <row r="305" spans="1:7" ht="22.5" customHeight="1">
      <c r="A305" s="271"/>
      <c r="B305" s="271"/>
      <c r="C305" s="325" t="s">
        <v>359</v>
      </c>
      <c r="D305" s="323">
        <v>156397</v>
      </c>
      <c r="E305" s="323">
        <v>250840</v>
      </c>
      <c r="F305" s="323">
        <v>228601.68</v>
      </c>
      <c r="G305" s="324">
        <f t="shared" si="22"/>
        <v>91.13446021368202</v>
      </c>
    </row>
    <row r="306" spans="1:7" ht="22.5" customHeight="1">
      <c r="A306" s="271"/>
      <c r="B306" s="271"/>
      <c r="C306" s="325" t="s">
        <v>351</v>
      </c>
      <c r="D306" s="323">
        <v>851200</v>
      </c>
      <c r="E306" s="323">
        <v>851200</v>
      </c>
      <c r="F306" s="323">
        <v>835495.6</v>
      </c>
      <c r="G306" s="324">
        <f t="shared" si="22"/>
        <v>98.15502819548871</v>
      </c>
    </row>
    <row r="307" spans="1:7" ht="22.5" customHeight="1">
      <c r="A307" s="271"/>
      <c r="B307" s="271"/>
      <c r="C307" s="325" t="s">
        <v>352</v>
      </c>
      <c r="D307" s="323">
        <v>3000</v>
      </c>
      <c r="E307" s="323">
        <v>3967</v>
      </c>
      <c r="F307" s="323">
        <v>3966.85</v>
      </c>
      <c r="G307" s="324">
        <f t="shared" si="22"/>
        <v>99.99621880514242</v>
      </c>
    </row>
    <row r="308" spans="1:7" ht="22.5" customHeight="1">
      <c r="A308" s="271"/>
      <c r="B308" s="271">
        <v>85195</v>
      </c>
      <c r="C308" s="325" t="s">
        <v>10</v>
      </c>
      <c r="D308" s="323">
        <f>SUM(D309,D311)</f>
        <v>399950</v>
      </c>
      <c r="E308" s="323">
        <f>SUM(E309,E311)</f>
        <v>300693</v>
      </c>
      <c r="F308" s="323">
        <f>SUM(F309,F311)</f>
        <v>295393</v>
      </c>
      <c r="G308" s="324">
        <f t="shared" si="22"/>
        <v>98.23740492794977</v>
      </c>
    </row>
    <row r="309" spans="1:7" ht="22.5" customHeight="1">
      <c r="A309" s="271"/>
      <c r="B309" s="271"/>
      <c r="C309" s="322" t="s">
        <v>349</v>
      </c>
      <c r="D309" s="323">
        <f>SUM(D310:D310)</f>
        <v>105950</v>
      </c>
      <c r="E309" s="323">
        <f>SUM(E310:E310)</f>
        <v>105950</v>
      </c>
      <c r="F309" s="323">
        <f>SUM(F310:F310)</f>
        <v>100650</v>
      </c>
      <c r="G309" s="324">
        <f t="shared" si="22"/>
        <v>94.9976403964134</v>
      </c>
    </row>
    <row r="310" spans="1:7" ht="22.5" customHeight="1">
      <c r="A310" s="271"/>
      <c r="B310" s="271"/>
      <c r="C310" s="325" t="s">
        <v>351</v>
      </c>
      <c r="D310" s="323">
        <v>105950</v>
      </c>
      <c r="E310" s="323">
        <v>105950</v>
      </c>
      <c r="F310" s="323">
        <v>100650</v>
      </c>
      <c r="G310" s="324">
        <f t="shared" si="22"/>
        <v>94.9976403964134</v>
      </c>
    </row>
    <row r="311" spans="1:7" ht="22.5" customHeight="1">
      <c r="A311" s="271"/>
      <c r="B311" s="271"/>
      <c r="C311" s="322" t="s">
        <v>353</v>
      </c>
      <c r="D311" s="323">
        <f>SUM(D312)</f>
        <v>294000</v>
      </c>
      <c r="E311" s="323">
        <f>SUM(E312)</f>
        <v>194743</v>
      </c>
      <c r="F311" s="323">
        <f>SUM(F312)</f>
        <v>194743</v>
      </c>
      <c r="G311" s="324">
        <f t="shared" si="22"/>
        <v>100</v>
      </c>
    </row>
    <row r="312" spans="1:7" ht="22.5" customHeight="1">
      <c r="A312" s="271"/>
      <c r="B312" s="271"/>
      <c r="C312" s="325" t="s">
        <v>210</v>
      </c>
      <c r="D312" s="323">
        <v>294000</v>
      </c>
      <c r="E312" s="323">
        <v>194743</v>
      </c>
      <c r="F312" s="323">
        <v>194743</v>
      </c>
      <c r="G312" s="324">
        <f t="shared" si="22"/>
        <v>100</v>
      </c>
    </row>
    <row r="313" spans="1:7" ht="22.5" customHeight="1">
      <c r="A313" s="448">
        <v>852</v>
      </c>
      <c r="B313" s="448"/>
      <c r="C313" s="449" t="s">
        <v>99</v>
      </c>
      <c r="D313" s="450">
        <f>SUM(D314,D319)</f>
        <v>23346068</v>
      </c>
      <c r="E313" s="450">
        <f>SUM(E314,E319)</f>
        <v>25879728</v>
      </c>
      <c r="F313" s="450">
        <f>SUM(F314,F319)</f>
        <v>25380364.73</v>
      </c>
      <c r="G313" s="451">
        <f t="shared" si="22"/>
        <v>98.07044621952751</v>
      </c>
    </row>
    <row r="314" spans="1:7" ht="22.5" customHeight="1">
      <c r="A314" s="271"/>
      <c r="B314" s="271"/>
      <c r="C314" s="322" t="s">
        <v>349</v>
      </c>
      <c r="D314" s="323">
        <f>SUM(D315:D318)</f>
        <v>23287568</v>
      </c>
      <c r="E314" s="323">
        <f>SUM(E315:E318)</f>
        <v>25810228</v>
      </c>
      <c r="F314" s="323">
        <f>SUM(F315:F318)</f>
        <v>25314787.77</v>
      </c>
      <c r="G314" s="324">
        <f t="shared" si="22"/>
        <v>98.08045000609835</v>
      </c>
    </row>
    <row r="315" spans="1:7" ht="22.5" customHeight="1">
      <c r="A315" s="271"/>
      <c r="B315" s="271"/>
      <c r="C315" s="325" t="s">
        <v>350</v>
      </c>
      <c r="D315" s="323">
        <f>SUM(D329,D339,D349,D356,D369)</f>
        <v>4067281</v>
      </c>
      <c r="E315" s="323">
        <f>SUM(E329,E339,E349,E356,E369)</f>
        <v>4521137</v>
      </c>
      <c r="F315" s="323">
        <f>SUM(F329,F339,F349,F356,F369)</f>
        <v>4397879.86</v>
      </c>
      <c r="G315" s="324">
        <f t="shared" si="22"/>
        <v>97.27375790647353</v>
      </c>
    </row>
    <row r="316" spans="1:7" ht="22.5" customHeight="1">
      <c r="A316" s="271"/>
      <c r="B316" s="271"/>
      <c r="C316" s="325" t="s">
        <v>359</v>
      </c>
      <c r="D316" s="323">
        <f>SUM(D323,D326,D330,D336,D343,D357,D363,D366,D370)</f>
        <v>3637872</v>
      </c>
      <c r="E316" s="323">
        <f>SUM(E323,E326,E330,E336,E343,E357,E363,E366,E370)</f>
        <v>4202296</v>
      </c>
      <c r="F316" s="323">
        <f>SUM(F323,F326,F330,F336,F343,F357,F363,F366,F370)</f>
        <v>4163335.39</v>
      </c>
      <c r="G316" s="324">
        <f t="shared" si="22"/>
        <v>99.07287325785714</v>
      </c>
    </row>
    <row r="317" spans="1:7" ht="22.5" customHeight="1">
      <c r="A317" s="271"/>
      <c r="B317" s="271"/>
      <c r="C317" s="325" t="s">
        <v>351</v>
      </c>
      <c r="D317" s="323">
        <f>SUM(D371)</f>
        <v>497725</v>
      </c>
      <c r="E317" s="323">
        <f>SUM(E371)</f>
        <v>267606</v>
      </c>
      <c r="F317" s="323">
        <f>SUM(F371)</f>
        <v>235725.39</v>
      </c>
      <c r="G317" s="324">
        <f t="shared" si="22"/>
        <v>88.08673572341428</v>
      </c>
    </row>
    <row r="318" spans="1:7" ht="22.5" customHeight="1">
      <c r="A318" s="271"/>
      <c r="B318" s="271"/>
      <c r="C318" s="325" t="s">
        <v>352</v>
      </c>
      <c r="D318" s="323">
        <f>SUM(D331,D340,D346,D350,D353,D358,D372)</f>
        <v>15084690</v>
      </c>
      <c r="E318" s="323">
        <f>SUM(E331,E340,E346,E350,E353,E358,E372)</f>
        <v>16819189</v>
      </c>
      <c r="F318" s="323">
        <f>SUM(F331,F340,F346,F350,F353,F358,F372)</f>
        <v>16517847.129999999</v>
      </c>
      <c r="G318" s="324">
        <f t="shared" si="22"/>
        <v>98.2083448256631</v>
      </c>
    </row>
    <row r="319" spans="1:7" ht="24" customHeight="1">
      <c r="A319" s="271"/>
      <c r="B319" s="271"/>
      <c r="C319" s="322" t="s">
        <v>353</v>
      </c>
      <c r="D319" s="323">
        <f>SUM(D320:D320)</f>
        <v>58500</v>
      </c>
      <c r="E319" s="323">
        <f>SUM(E320:E320)</f>
        <v>69500</v>
      </c>
      <c r="F319" s="323">
        <f>SUM(F320:F320)</f>
        <v>65576.96</v>
      </c>
      <c r="G319" s="324">
        <f t="shared" si="22"/>
        <v>94.35533812949642</v>
      </c>
    </row>
    <row r="320" spans="1:7" ht="24" customHeight="1">
      <c r="A320" s="271"/>
      <c r="B320" s="271"/>
      <c r="C320" s="325" t="s">
        <v>209</v>
      </c>
      <c r="D320" s="323">
        <f>SUM(D333,D360)</f>
        <v>58500</v>
      </c>
      <c r="E320" s="323">
        <f>SUM(E333,E360)</f>
        <v>69500</v>
      </c>
      <c r="F320" s="323">
        <f>SUM(F333,F360)</f>
        <v>65576.96</v>
      </c>
      <c r="G320" s="324">
        <f t="shared" si="22"/>
        <v>94.35533812949642</v>
      </c>
    </row>
    <row r="321" spans="1:7" ht="24" customHeight="1">
      <c r="A321" s="271"/>
      <c r="B321" s="271">
        <v>85201</v>
      </c>
      <c r="C321" s="325" t="s">
        <v>426</v>
      </c>
      <c r="D321" s="323">
        <f aca="true" t="shared" si="23" ref="D321:F322">SUM(D322)</f>
        <v>100000</v>
      </c>
      <c r="E321" s="323">
        <f t="shared" si="23"/>
        <v>239851</v>
      </c>
      <c r="F321" s="323">
        <f t="shared" si="23"/>
        <v>231925.88</v>
      </c>
      <c r="G321" s="324">
        <f t="shared" si="22"/>
        <v>96.69581531867702</v>
      </c>
    </row>
    <row r="322" spans="1:7" ht="24" customHeight="1">
      <c r="A322" s="271"/>
      <c r="B322" s="271"/>
      <c r="C322" s="322" t="s">
        <v>349</v>
      </c>
      <c r="D322" s="323">
        <f t="shared" si="23"/>
        <v>100000</v>
      </c>
      <c r="E322" s="323">
        <f t="shared" si="23"/>
        <v>239851</v>
      </c>
      <c r="F322" s="323">
        <f t="shared" si="23"/>
        <v>231925.88</v>
      </c>
      <c r="G322" s="324">
        <f t="shared" si="22"/>
        <v>96.69581531867702</v>
      </c>
    </row>
    <row r="323" spans="1:7" ht="30.75" customHeight="1">
      <c r="A323" s="271"/>
      <c r="B323" s="271"/>
      <c r="C323" s="325" t="s">
        <v>359</v>
      </c>
      <c r="D323" s="323">
        <v>100000</v>
      </c>
      <c r="E323" s="323">
        <v>239851</v>
      </c>
      <c r="F323" s="323">
        <v>231925.88</v>
      </c>
      <c r="G323" s="324">
        <f t="shared" si="22"/>
        <v>96.69581531867702</v>
      </c>
    </row>
    <row r="324" spans="1:7" ht="26.25" customHeight="1">
      <c r="A324" s="271"/>
      <c r="B324" s="271">
        <v>85202</v>
      </c>
      <c r="C324" s="325" t="s">
        <v>181</v>
      </c>
      <c r="D324" s="323">
        <f aca="true" t="shared" si="24" ref="D324:F325">SUM(D325)</f>
        <v>1500000</v>
      </c>
      <c r="E324" s="323">
        <f t="shared" si="24"/>
        <v>1600000</v>
      </c>
      <c r="F324" s="323">
        <f t="shared" si="24"/>
        <v>1583494.01</v>
      </c>
      <c r="G324" s="324">
        <f t="shared" si="22"/>
        <v>98.96837562500001</v>
      </c>
    </row>
    <row r="325" spans="1:7" ht="28.5" customHeight="1">
      <c r="A325" s="271"/>
      <c r="B325" s="271"/>
      <c r="C325" s="322" t="s">
        <v>349</v>
      </c>
      <c r="D325" s="323">
        <f t="shared" si="24"/>
        <v>1500000</v>
      </c>
      <c r="E325" s="323">
        <f t="shared" si="24"/>
        <v>1600000</v>
      </c>
      <c r="F325" s="323">
        <f t="shared" si="24"/>
        <v>1583494.01</v>
      </c>
      <c r="G325" s="324">
        <f t="shared" si="22"/>
        <v>98.96837562500001</v>
      </c>
    </row>
    <row r="326" spans="1:7" ht="22.5" customHeight="1">
      <c r="A326" s="271"/>
      <c r="B326" s="271"/>
      <c r="C326" s="325" t="s">
        <v>359</v>
      </c>
      <c r="D326" s="323">
        <v>1500000</v>
      </c>
      <c r="E326" s="323">
        <v>1600000</v>
      </c>
      <c r="F326" s="323">
        <v>1583494.01</v>
      </c>
      <c r="G326" s="324">
        <f t="shared" si="22"/>
        <v>98.96837562500001</v>
      </c>
    </row>
    <row r="327" spans="1:7" ht="27.75" customHeight="1">
      <c r="A327" s="271"/>
      <c r="B327" s="271">
        <v>85203</v>
      </c>
      <c r="C327" s="325" t="s">
        <v>100</v>
      </c>
      <c r="D327" s="323">
        <f>SUM(D328,D332)</f>
        <v>790600</v>
      </c>
      <c r="E327" s="323">
        <f>SUM(E328,E332)</f>
        <v>906518</v>
      </c>
      <c r="F327" s="323">
        <f>SUM(F328,F332)</f>
        <v>896050.36</v>
      </c>
      <c r="G327" s="324">
        <f t="shared" si="22"/>
        <v>98.84529154412819</v>
      </c>
    </row>
    <row r="328" spans="1:7" ht="24" customHeight="1">
      <c r="A328" s="271"/>
      <c r="B328" s="271"/>
      <c r="C328" s="322" t="s">
        <v>349</v>
      </c>
      <c r="D328" s="323">
        <f>SUM(D329:D331)</f>
        <v>766600</v>
      </c>
      <c r="E328" s="323">
        <f>SUM(E329:E331)</f>
        <v>871518</v>
      </c>
      <c r="F328" s="323">
        <f>SUM(F329:F331)</f>
        <v>861160.63</v>
      </c>
      <c r="G328" s="324">
        <f t="shared" si="22"/>
        <v>98.81157130432189</v>
      </c>
    </row>
    <row r="329" spans="1:7" ht="26.25" customHeight="1">
      <c r="A329" s="271"/>
      <c r="B329" s="271"/>
      <c r="C329" s="325" t="s">
        <v>350</v>
      </c>
      <c r="D329" s="323">
        <v>440000</v>
      </c>
      <c r="E329" s="323">
        <v>513468</v>
      </c>
      <c r="F329" s="323">
        <v>512765.53</v>
      </c>
      <c r="G329" s="324">
        <f t="shared" si="22"/>
        <v>99.86319108493616</v>
      </c>
    </row>
    <row r="330" spans="1:7" ht="34.5" customHeight="1">
      <c r="A330" s="271"/>
      <c r="B330" s="271"/>
      <c r="C330" s="325" t="s">
        <v>359</v>
      </c>
      <c r="D330" s="323">
        <v>325000</v>
      </c>
      <c r="E330" s="323">
        <v>355700</v>
      </c>
      <c r="F330" s="323">
        <v>346045.74</v>
      </c>
      <c r="G330" s="324">
        <f t="shared" si="22"/>
        <v>97.28584200168682</v>
      </c>
    </row>
    <row r="331" spans="1:7" ht="22.5" customHeight="1">
      <c r="A331" s="271"/>
      <c r="B331" s="271"/>
      <c r="C331" s="325" t="s">
        <v>352</v>
      </c>
      <c r="D331" s="323">
        <v>1600</v>
      </c>
      <c r="E331" s="323">
        <v>2350</v>
      </c>
      <c r="F331" s="323">
        <v>2349.36</v>
      </c>
      <c r="G331" s="324">
        <f t="shared" si="22"/>
        <v>99.97276595744682</v>
      </c>
    </row>
    <row r="332" spans="1:7" ht="22.5" customHeight="1">
      <c r="A332" s="271"/>
      <c r="B332" s="271"/>
      <c r="C332" s="322" t="s">
        <v>353</v>
      </c>
      <c r="D332" s="323">
        <f>SUM(D333:D333)</f>
        <v>24000</v>
      </c>
      <c r="E332" s="323">
        <f>SUM(E333:E333)</f>
        <v>35000</v>
      </c>
      <c r="F332" s="323">
        <f>SUM(F333:F333)</f>
        <v>34889.73</v>
      </c>
      <c r="G332" s="324">
        <f t="shared" si="22"/>
        <v>99.68494285714287</v>
      </c>
    </row>
    <row r="333" spans="1:7" ht="22.5" customHeight="1">
      <c r="A333" s="271"/>
      <c r="B333" s="271"/>
      <c r="C333" s="325" t="s">
        <v>209</v>
      </c>
      <c r="D333" s="323">
        <v>24000</v>
      </c>
      <c r="E333" s="323">
        <v>35000</v>
      </c>
      <c r="F333" s="323">
        <v>34889.73</v>
      </c>
      <c r="G333" s="324">
        <f t="shared" si="22"/>
        <v>99.68494285714287</v>
      </c>
    </row>
    <row r="334" spans="1:7" ht="22.5" customHeight="1">
      <c r="A334" s="271"/>
      <c r="B334" s="271">
        <v>85204</v>
      </c>
      <c r="C334" s="325" t="s">
        <v>402</v>
      </c>
      <c r="D334" s="323">
        <f aca="true" t="shared" si="25" ref="D334:F335">SUM(D335)</f>
        <v>40000</v>
      </c>
      <c r="E334" s="323">
        <f t="shared" si="25"/>
        <v>118649</v>
      </c>
      <c r="F334" s="323">
        <f t="shared" si="25"/>
        <v>118648.04</v>
      </c>
      <c r="G334" s="324">
        <f t="shared" si="22"/>
        <v>99.99919089077868</v>
      </c>
    </row>
    <row r="335" spans="1:7" ht="22.5" customHeight="1">
      <c r="A335" s="271"/>
      <c r="B335" s="271"/>
      <c r="C335" s="322" t="s">
        <v>349</v>
      </c>
      <c r="D335" s="323">
        <f t="shared" si="25"/>
        <v>40000</v>
      </c>
      <c r="E335" s="323">
        <f t="shared" si="25"/>
        <v>118649</v>
      </c>
      <c r="F335" s="323">
        <f t="shared" si="25"/>
        <v>118648.04</v>
      </c>
      <c r="G335" s="324">
        <f t="shared" si="22"/>
        <v>99.99919089077868</v>
      </c>
    </row>
    <row r="336" spans="1:7" ht="22.5" customHeight="1">
      <c r="A336" s="271"/>
      <c r="B336" s="271"/>
      <c r="C336" s="325" t="s">
        <v>359</v>
      </c>
      <c r="D336" s="323">
        <v>40000</v>
      </c>
      <c r="E336" s="323">
        <v>118649</v>
      </c>
      <c r="F336" s="323">
        <v>118648.04</v>
      </c>
      <c r="G336" s="324">
        <f t="shared" si="22"/>
        <v>99.99919089077868</v>
      </c>
    </row>
    <row r="337" spans="1:7" ht="44.25" customHeight="1">
      <c r="A337" s="271"/>
      <c r="B337" s="271">
        <v>85212</v>
      </c>
      <c r="C337" s="325" t="s">
        <v>340</v>
      </c>
      <c r="D337" s="323">
        <f>SUM(D338)</f>
        <v>10118000</v>
      </c>
      <c r="E337" s="323">
        <f>SUM(E338)</f>
        <v>10952600</v>
      </c>
      <c r="F337" s="323">
        <f>SUM(F338)</f>
        <v>10878318.86</v>
      </c>
      <c r="G337" s="324">
        <f t="shared" si="22"/>
        <v>99.32179445976297</v>
      </c>
    </row>
    <row r="338" spans="1:10" ht="32.25" customHeight="1">
      <c r="A338" s="271"/>
      <c r="B338" s="271"/>
      <c r="C338" s="322" t="s">
        <v>349</v>
      </c>
      <c r="D338" s="323">
        <f>SUM(D339:D340)</f>
        <v>10118000</v>
      </c>
      <c r="E338" s="323">
        <f>SUM(E339:E340)</f>
        <v>10952600</v>
      </c>
      <c r="F338" s="323">
        <f>SUM(F339:F340)</f>
        <v>10878318.86</v>
      </c>
      <c r="G338" s="324">
        <f t="shared" si="22"/>
        <v>99.32179445976297</v>
      </c>
      <c r="J338" s="95"/>
    </row>
    <row r="339" spans="1:7" ht="22.5" customHeight="1">
      <c r="A339" s="271"/>
      <c r="B339" s="271"/>
      <c r="C339" s="325" t="s">
        <v>350</v>
      </c>
      <c r="D339" s="323">
        <v>553540</v>
      </c>
      <c r="E339" s="323">
        <v>878578</v>
      </c>
      <c r="F339" s="323">
        <v>830942</v>
      </c>
      <c r="G339" s="324">
        <f aca="true" t="shared" si="26" ref="G339:G403">F339/E339*100</f>
        <v>94.57805681453439</v>
      </c>
    </row>
    <row r="340" spans="1:7" ht="22.5" customHeight="1">
      <c r="A340" s="271"/>
      <c r="B340" s="271"/>
      <c r="C340" s="325" t="s">
        <v>352</v>
      </c>
      <c r="D340" s="323">
        <v>9564460</v>
      </c>
      <c r="E340" s="323">
        <v>10074022</v>
      </c>
      <c r="F340" s="323">
        <v>10047376.86</v>
      </c>
      <c r="G340" s="324">
        <f t="shared" si="26"/>
        <v>99.73550643427222</v>
      </c>
    </row>
    <row r="341" spans="1:7" ht="48" customHeight="1">
      <c r="A341" s="271"/>
      <c r="B341" s="271">
        <v>85213</v>
      </c>
      <c r="C341" s="325" t="s">
        <v>341</v>
      </c>
      <c r="D341" s="323">
        <f aca="true" t="shared" si="27" ref="D341:F342">SUM(D342)</f>
        <v>159500</v>
      </c>
      <c r="E341" s="323">
        <f t="shared" si="27"/>
        <v>235500</v>
      </c>
      <c r="F341" s="323">
        <f t="shared" si="27"/>
        <v>234628.63</v>
      </c>
      <c r="G341" s="324">
        <f t="shared" si="26"/>
        <v>99.629991507431</v>
      </c>
    </row>
    <row r="342" spans="1:7" ht="34.5" customHeight="1">
      <c r="A342" s="271"/>
      <c r="B342" s="271"/>
      <c r="C342" s="322" t="s">
        <v>349</v>
      </c>
      <c r="D342" s="323">
        <f t="shared" si="27"/>
        <v>159500</v>
      </c>
      <c r="E342" s="323">
        <f t="shared" si="27"/>
        <v>235500</v>
      </c>
      <c r="F342" s="323">
        <f t="shared" si="27"/>
        <v>234628.63</v>
      </c>
      <c r="G342" s="324">
        <f t="shared" si="26"/>
        <v>99.629991507431</v>
      </c>
    </row>
    <row r="343" spans="1:7" ht="26.25" customHeight="1">
      <c r="A343" s="271"/>
      <c r="B343" s="271"/>
      <c r="C343" s="325" t="s">
        <v>359</v>
      </c>
      <c r="D343" s="323">
        <v>159500</v>
      </c>
      <c r="E343" s="323">
        <v>235500</v>
      </c>
      <c r="F343" s="323">
        <v>234628.63</v>
      </c>
      <c r="G343" s="324">
        <f t="shared" si="26"/>
        <v>99.629991507431</v>
      </c>
    </row>
    <row r="344" spans="1:7" ht="30" customHeight="1">
      <c r="A344" s="271"/>
      <c r="B344" s="271">
        <v>85214</v>
      </c>
      <c r="C344" s="325" t="s">
        <v>101</v>
      </c>
      <c r="D344" s="323">
        <f>SUM(D345)</f>
        <v>3316000</v>
      </c>
      <c r="E344" s="323">
        <f>SUM(E345)</f>
        <v>3894000</v>
      </c>
      <c r="F344" s="323">
        <f>SUM(F345)</f>
        <v>3893900</v>
      </c>
      <c r="G344" s="324">
        <f t="shared" si="26"/>
        <v>99.9974319465845</v>
      </c>
    </row>
    <row r="345" spans="1:7" ht="27" customHeight="1">
      <c r="A345" s="271"/>
      <c r="B345" s="271"/>
      <c r="C345" s="322" t="s">
        <v>349</v>
      </c>
      <c r="D345" s="323">
        <f>SUM(D346:D346)</f>
        <v>3316000</v>
      </c>
      <c r="E345" s="323">
        <f>SUM(E346:E346)</f>
        <v>3894000</v>
      </c>
      <c r="F345" s="323">
        <f>SUM(F346:F346)</f>
        <v>3893900</v>
      </c>
      <c r="G345" s="324">
        <f t="shared" si="26"/>
        <v>99.9974319465845</v>
      </c>
    </row>
    <row r="346" spans="1:7" ht="22.5" customHeight="1">
      <c r="A346" s="271"/>
      <c r="B346" s="271"/>
      <c r="C346" s="325" t="s">
        <v>352</v>
      </c>
      <c r="D346" s="323">
        <v>3316000</v>
      </c>
      <c r="E346" s="323">
        <v>3894000</v>
      </c>
      <c r="F346" s="323">
        <v>3893900</v>
      </c>
      <c r="G346" s="324">
        <f t="shared" si="26"/>
        <v>99.9974319465845</v>
      </c>
    </row>
    <row r="347" spans="1:7" ht="22.5" customHeight="1">
      <c r="A347" s="271"/>
      <c r="B347" s="271">
        <v>85215</v>
      </c>
      <c r="C347" s="325" t="s">
        <v>182</v>
      </c>
      <c r="D347" s="323">
        <f>SUM(D348)</f>
        <v>1036630</v>
      </c>
      <c r="E347" s="323">
        <f>SUM(E348)</f>
        <v>1079226</v>
      </c>
      <c r="F347" s="323">
        <f>SUM(F348)</f>
        <v>822449.91</v>
      </c>
      <c r="G347" s="324">
        <f t="shared" si="26"/>
        <v>76.20738473683917</v>
      </c>
    </row>
    <row r="348" spans="1:7" ht="26.25" customHeight="1">
      <c r="A348" s="271"/>
      <c r="B348" s="271"/>
      <c r="C348" s="322" t="s">
        <v>349</v>
      </c>
      <c r="D348" s="323">
        <f>SUM(D349:D350)</f>
        <v>1036630</v>
      </c>
      <c r="E348" s="323">
        <f>SUM(E349:E350)</f>
        <v>1079226</v>
      </c>
      <c r="F348" s="323">
        <f>SUM(F349:F350)</f>
        <v>822449.91</v>
      </c>
      <c r="G348" s="324">
        <f t="shared" si="26"/>
        <v>76.20738473683917</v>
      </c>
    </row>
    <row r="349" spans="1:7" ht="26.25" customHeight="1">
      <c r="A349" s="271"/>
      <c r="B349" s="271"/>
      <c r="C349" s="325" t="s">
        <v>350</v>
      </c>
      <c r="D349" s="323">
        <v>0</v>
      </c>
      <c r="E349" s="323">
        <v>820</v>
      </c>
      <c r="F349" s="323">
        <v>820.01</v>
      </c>
      <c r="G349" s="324">
        <f t="shared" si="26"/>
        <v>100.00121951219512</v>
      </c>
    </row>
    <row r="350" spans="1:7" ht="22.5" customHeight="1">
      <c r="A350" s="271"/>
      <c r="B350" s="271"/>
      <c r="C350" s="325" t="s">
        <v>352</v>
      </c>
      <c r="D350" s="323">
        <v>1036630</v>
      </c>
      <c r="E350" s="323">
        <v>1078406</v>
      </c>
      <c r="F350" s="323">
        <v>821629.9</v>
      </c>
      <c r="G350" s="324">
        <f t="shared" si="26"/>
        <v>76.18929234444171</v>
      </c>
    </row>
    <row r="351" spans="1:7" ht="22.5" customHeight="1">
      <c r="A351" s="271"/>
      <c r="B351" s="271">
        <v>85216</v>
      </c>
      <c r="C351" s="325" t="s">
        <v>348</v>
      </c>
      <c r="D351" s="323">
        <f aca="true" t="shared" si="28" ref="D351:F352">SUM(D352)</f>
        <v>930000</v>
      </c>
      <c r="E351" s="323">
        <f t="shared" si="28"/>
        <v>1412000</v>
      </c>
      <c r="F351" s="323">
        <f t="shared" si="28"/>
        <v>1410230.86</v>
      </c>
      <c r="G351" s="324">
        <f t="shared" si="26"/>
        <v>99.87470679886687</v>
      </c>
    </row>
    <row r="352" spans="1:7" ht="22.5" customHeight="1">
      <c r="A352" s="271"/>
      <c r="B352" s="271"/>
      <c r="C352" s="322" t="s">
        <v>349</v>
      </c>
      <c r="D352" s="323">
        <f t="shared" si="28"/>
        <v>930000</v>
      </c>
      <c r="E352" s="323">
        <f t="shared" si="28"/>
        <v>1412000</v>
      </c>
      <c r="F352" s="323">
        <f t="shared" si="28"/>
        <v>1410230.86</v>
      </c>
      <c r="G352" s="324">
        <f t="shared" si="26"/>
        <v>99.87470679886687</v>
      </c>
    </row>
    <row r="353" spans="1:7" ht="22.5" customHeight="1">
      <c r="A353" s="271"/>
      <c r="B353" s="271"/>
      <c r="C353" s="325" t="s">
        <v>352</v>
      </c>
      <c r="D353" s="323">
        <v>930000</v>
      </c>
      <c r="E353" s="323">
        <v>1412000</v>
      </c>
      <c r="F353" s="323">
        <v>1410230.86</v>
      </c>
      <c r="G353" s="324">
        <f t="shared" si="26"/>
        <v>99.87470679886687</v>
      </c>
    </row>
    <row r="354" spans="1:7" ht="27" customHeight="1">
      <c r="A354" s="271"/>
      <c r="B354" s="271">
        <v>85219</v>
      </c>
      <c r="C354" s="325" t="s">
        <v>102</v>
      </c>
      <c r="D354" s="323">
        <f>SUM(D355,D359)</f>
        <v>3632613</v>
      </c>
      <c r="E354" s="323">
        <f>SUM(E355,E359)</f>
        <v>3743321</v>
      </c>
      <c r="F354" s="323">
        <f>SUM(F355,F359)</f>
        <v>3663544.35</v>
      </c>
      <c r="G354" s="324">
        <f t="shared" si="26"/>
        <v>97.86882690530682</v>
      </c>
    </row>
    <row r="355" spans="1:7" ht="21.75" customHeight="1">
      <c r="A355" s="271"/>
      <c r="B355" s="271"/>
      <c r="C355" s="322" t="s">
        <v>349</v>
      </c>
      <c r="D355" s="323">
        <f>SUM(D356:D358)</f>
        <v>3598113</v>
      </c>
      <c r="E355" s="323">
        <f>SUM(E356:E358)</f>
        <v>3708821</v>
      </c>
      <c r="F355" s="323">
        <f>SUM(F356:F358)</f>
        <v>3632857.12</v>
      </c>
      <c r="G355" s="324">
        <f t="shared" si="26"/>
        <v>97.95180516935167</v>
      </c>
    </row>
    <row r="356" spans="1:7" ht="28.5" customHeight="1">
      <c r="A356" s="271"/>
      <c r="B356" s="271"/>
      <c r="C356" s="325" t="s">
        <v>350</v>
      </c>
      <c r="D356" s="323">
        <v>3073741</v>
      </c>
      <c r="E356" s="323">
        <v>3085731</v>
      </c>
      <c r="F356" s="323">
        <v>3010849.42</v>
      </c>
      <c r="G356" s="324">
        <f t="shared" si="26"/>
        <v>97.57329527428023</v>
      </c>
    </row>
    <row r="357" spans="1:7" ht="22.5" customHeight="1">
      <c r="A357" s="271"/>
      <c r="B357" s="271"/>
      <c r="C357" s="325" t="s">
        <v>359</v>
      </c>
      <c r="D357" s="323">
        <v>508372</v>
      </c>
      <c r="E357" s="323">
        <v>553306</v>
      </c>
      <c r="F357" s="323">
        <v>552335.2</v>
      </c>
      <c r="G357" s="324">
        <f t="shared" si="26"/>
        <v>99.82454554984041</v>
      </c>
    </row>
    <row r="358" spans="1:7" ht="22.5" customHeight="1">
      <c r="A358" s="271"/>
      <c r="B358" s="271"/>
      <c r="C358" s="325" t="s">
        <v>352</v>
      </c>
      <c r="D358" s="323">
        <v>16000</v>
      </c>
      <c r="E358" s="323">
        <v>69784</v>
      </c>
      <c r="F358" s="323">
        <v>69672.5</v>
      </c>
      <c r="G358" s="324">
        <f t="shared" si="26"/>
        <v>99.84022125415568</v>
      </c>
    </row>
    <row r="359" spans="1:7" ht="22.5" customHeight="1">
      <c r="A359" s="271"/>
      <c r="B359" s="271"/>
      <c r="C359" s="322" t="s">
        <v>353</v>
      </c>
      <c r="D359" s="323">
        <f>SUM(D360:D360)</f>
        <v>34500</v>
      </c>
      <c r="E359" s="323">
        <f>SUM(E360:E360)</f>
        <v>34500</v>
      </c>
      <c r="F359" s="323">
        <f>SUM(F360:F360)</f>
        <v>30687.23</v>
      </c>
      <c r="G359" s="324">
        <f t="shared" si="26"/>
        <v>88.94849275362319</v>
      </c>
    </row>
    <row r="360" spans="1:7" ht="22.5" customHeight="1">
      <c r="A360" s="271"/>
      <c r="B360" s="271"/>
      <c r="C360" s="325" t="s">
        <v>209</v>
      </c>
      <c r="D360" s="323">
        <v>34500</v>
      </c>
      <c r="E360" s="323">
        <v>34500</v>
      </c>
      <c r="F360" s="323">
        <v>30687.23</v>
      </c>
      <c r="G360" s="324">
        <f t="shared" si="26"/>
        <v>88.94849275362319</v>
      </c>
    </row>
    <row r="361" spans="1:7" ht="37.5" customHeight="1">
      <c r="A361" s="271"/>
      <c r="B361" s="271">
        <v>85220</v>
      </c>
      <c r="C361" s="325" t="s">
        <v>374</v>
      </c>
      <c r="D361" s="273">
        <f aca="true" t="shared" si="29" ref="D361:F362">SUM(D362)</f>
        <v>11000</v>
      </c>
      <c r="E361" s="273">
        <f t="shared" si="29"/>
        <v>11000</v>
      </c>
      <c r="F361" s="273">
        <f t="shared" si="29"/>
        <v>10445.35</v>
      </c>
      <c r="G361" s="324">
        <f t="shared" si="26"/>
        <v>94.95772727272728</v>
      </c>
    </row>
    <row r="362" spans="1:7" ht="22.5" customHeight="1">
      <c r="A362" s="271"/>
      <c r="B362" s="271"/>
      <c r="C362" s="322" t="s">
        <v>349</v>
      </c>
      <c r="D362" s="273">
        <f t="shared" si="29"/>
        <v>11000</v>
      </c>
      <c r="E362" s="273">
        <f t="shared" si="29"/>
        <v>11000</v>
      </c>
      <c r="F362" s="273">
        <f t="shared" si="29"/>
        <v>10445.35</v>
      </c>
      <c r="G362" s="324">
        <f t="shared" si="26"/>
        <v>94.95772727272728</v>
      </c>
    </row>
    <row r="363" spans="1:7" ht="22.5" customHeight="1">
      <c r="A363" s="271"/>
      <c r="B363" s="271"/>
      <c r="C363" s="325" t="s">
        <v>359</v>
      </c>
      <c r="D363" s="273">
        <v>11000</v>
      </c>
      <c r="E363" s="323">
        <v>11000</v>
      </c>
      <c r="F363" s="273">
        <v>10445.35</v>
      </c>
      <c r="G363" s="324">
        <f t="shared" si="26"/>
        <v>94.95772727272728</v>
      </c>
    </row>
    <row r="364" spans="1:7" ht="22.5" customHeight="1">
      <c r="A364" s="271"/>
      <c r="B364" s="271">
        <v>85228</v>
      </c>
      <c r="C364" s="325" t="s">
        <v>103</v>
      </c>
      <c r="D364" s="323">
        <f aca="true" t="shared" si="30" ref="D364:F365">SUM(D365)</f>
        <v>994000</v>
      </c>
      <c r="E364" s="323">
        <f t="shared" si="30"/>
        <v>897800</v>
      </c>
      <c r="F364" s="323">
        <f t="shared" si="30"/>
        <v>897800</v>
      </c>
      <c r="G364" s="324">
        <f t="shared" si="26"/>
        <v>100</v>
      </c>
    </row>
    <row r="365" spans="1:7" ht="22.5" customHeight="1">
      <c r="A365" s="271"/>
      <c r="B365" s="271"/>
      <c r="C365" s="322" t="s">
        <v>349</v>
      </c>
      <c r="D365" s="323">
        <f t="shared" si="30"/>
        <v>994000</v>
      </c>
      <c r="E365" s="323">
        <f t="shared" si="30"/>
        <v>897800</v>
      </c>
      <c r="F365" s="323">
        <f t="shared" si="30"/>
        <v>897800</v>
      </c>
      <c r="G365" s="324">
        <f t="shared" si="26"/>
        <v>100</v>
      </c>
    </row>
    <row r="366" spans="1:7" ht="22.5" customHeight="1">
      <c r="A366" s="271"/>
      <c r="B366" s="271"/>
      <c r="C366" s="325" t="s">
        <v>359</v>
      </c>
      <c r="D366" s="323">
        <v>994000</v>
      </c>
      <c r="E366" s="323">
        <v>897800</v>
      </c>
      <c r="F366" s="323">
        <v>897800</v>
      </c>
      <c r="G366" s="324">
        <f t="shared" si="26"/>
        <v>100</v>
      </c>
    </row>
    <row r="367" spans="1:7" ht="22.5" customHeight="1">
      <c r="A367" s="271"/>
      <c r="B367" s="271">
        <v>85295</v>
      </c>
      <c r="C367" s="325" t="s">
        <v>10</v>
      </c>
      <c r="D367" s="323">
        <f>SUM(D368)</f>
        <v>717725</v>
      </c>
      <c r="E367" s="323">
        <f>SUM(E368)</f>
        <v>789263</v>
      </c>
      <c r="F367" s="323">
        <f>SUM(F368)</f>
        <v>738928.48</v>
      </c>
      <c r="G367" s="324">
        <f t="shared" si="26"/>
        <v>93.62259221577598</v>
      </c>
    </row>
    <row r="368" spans="1:7" ht="22.5" customHeight="1">
      <c r="A368" s="271"/>
      <c r="B368" s="271"/>
      <c r="C368" s="322" t="s">
        <v>349</v>
      </c>
      <c r="D368" s="323">
        <f>SUM(D369:D372)</f>
        <v>717725</v>
      </c>
      <c r="E368" s="323">
        <f>SUM(E369:E372)</f>
        <v>789263</v>
      </c>
      <c r="F368" s="323">
        <f>SUM(F369:F372)</f>
        <v>738928.48</v>
      </c>
      <c r="G368" s="324">
        <f t="shared" si="26"/>
        <v>93.62259221577598</v>
      </c>
    </row>
    <row r="369" spans="1:7" ht="22.5" customHeight="1">
      <c r="A369" s="271"/>
      <c r="B369" s="271"/>
      <c r="C369" s="325" t="s">
        <v>350</v>
      </c>
      <c r="D369" s="323">
        <v>0</v>
      </c>
      <c r="E369" s="323">
        <v>42540</v>
      </c>
      <c r="F369" s="323">
        <v>42502.9</v>
      </c>
      <c r="G369" s="324">
        <f t="shared" si="26"/>
        <v>99.91278796426893</v>
      </c>
    </row>
    <row r="370" spans="1:7" ht="22.5" customHeight="1">
      <c r="A370" s="271"/>
      <c r="B370" s="271"/>
      <c r="C370" s="325" t="s">
        <v>359</v>
      </c>
      <c r="D370" s="273">
        <v>0</v>
      </c>
      <c r="E370" s="323">
        <v>190490</v>
      </c>
      <c r="F370" s="323">
        <v>188012.54</v>
      </c>
      <c r="G370" s="324">
        <f t="shared" si="26"/>
        <v>98.69942779148512</v>
      </c>
    </row>
    <row r="371" spans="1:7" ht="22.5" customHeight="1">
      <c r="A371" s="271"/>
      <c r="B371" s="271"/>
      <c r="C371" s="325" t="s">
        <v>351</v>
      </c>
      <c r="D371" s="323">
        <v>497725</v>
      </c>
      <c r="E371" s="323">
        <v>267606</v>
      </c>
      <c r="F371" s="323">
        <v>235725.39</v>
      </c>
      <c r="G371" s="324">
        <f t="shared" si="26"/>
        <v>88.08673572341428</v>
      </c>
    </row>
    <row r="372" spans="1:7" ht="22.5" customHeight="1">
      <c r="A372" s="271"/>
      <c r="B372" s="271"/>
      <c r="C372" s="325" t="s">
        <v>352</v>
      </c>
      <c r="D372" s="323">
        <v>220000</v>
      </c>
      <c r="E372" s="323">
        <v>288627</v>
      </c>
      <c r="F372" s="323">
        <v>272687.65</v>
      </c>
      <c r="G372" s="324">
        <f t="shared" si="26"/>
        <v>94.47752635754799</v>
      </c>
    </row>
    <row r="373" spans="1:7" ht="22.5" customHeight="1">
      <c r="A373" s="448">
        <v>853</v>
      </c>
      <c r="B373" s="448"/>
      <c r="C373" s="449" t="s">
        <v>183</v>
      </c>
      <c r="D373" s="450">
        <f>SUM(D374,D378)</f>
        <v>1973187</v>
      </c>
      <c r="E373" s="450">
        <f>SUM(E374,E378)</f>
        <v>2538054</v>
      </c>
      <c r="F373" s="450">
        <f>SUM(F374,F378)</f>
        <v>2405325.5</v>
      </c>
      <c r="G373" s="451">
        <f t="shared" si="26"/>
        <v>94.77046193658606</v>
      </c>
    </row>
    <row r="374" spans="1:7" ht="22.5" customHeight="1">
      <c r="A374" s="271"/>
      <c r="B374" s="271"/>
      <c r="C374" s="322" t="s">
        <v>349</v>
      </c>
      <c r="D374" s="323">
        <f>SUM(D375:D377)</f>
        <v>1759187</v>
      </c>
      <c r="E374" s="323">
        <f>SUM(E375:E377)</f>
        <v>1884612</v>
      </c>
      <c r="F374" s="323">
        <f>SUM(F375:F377)</f>
        <v>1760924</v>
      </c>
      <c r="G374" s="324">
        <f t="shared" si="26"/>
        <v>93.43695147860673</v>
      </c>
    </row>
    <row r="375" spans="1:7" ht="22.5" customHeight="1">
      <c r="A375" s="271"/>
      <c r="B375" s="271" t="s">
        <v>375</v>
      </c>
      <c r="C375" s="325" t="s">
        <v>350</v>
      </c>
      <c r="D375" s="323">
        <f>SUM(D383,D393)</f>
        <v>964101</v>
      </c>
      <c r="E375" s="323">
        <f>SUM(E383,E393)</f>
        <v>1113260</v>
      </c>
      <c r="F375" s="323">
        <f>SUM(F383,F393)</f>
        <v>1098177.8599999999</v>
      </c>
      <c r="G375" s="324">
        <f t="shared" si="26"/>
        <v>98.64522752995704</v>
      </c>
    </row>
    <row r="376" spans="1:7" ht="22.5" customHeight="1">
      <c r="A376" s="271"/>
      <c r="B376" s="271"/>
      <c r="C376" s="325" t="s">
        <v>359</v>
      </c>
      <c r="D376" s="323">
        <f>SUM(D384,D390,D394)</f>
        <v>500931</v>
      </c>
      <c r="E376" s="323">
        <f>SUM(E384,E390,E394)</f>
        <v>605197</v>
      </c>
      <c r="F376" s="323">
        <f>SUM(F384,F390,F394)</f>
        <v>504746.14</v>
      </c>
      <c r="G376" s="324">
        <f t="shared" si="26"/>
        <v>83.40195671822563</v>
      </c>
    </row>
    <row r="377" spans="1:7" ht="22.5" customHeight="1">
      <c r="A377" s="271"/>
      <c r="B377" s="271"/>
      <c r="C377" s="325" t="s">
        <v>351</v>
      </c>
      <c r="D377" s="273">
        <f>SUM(D395)</f>
        <v>294155</v>
      </c>
      <c r="E377" s="273">
        <f>SUM(E395)</f>
        <v>166155</v>
      </c>
      <c r="F377" s="273">
        <f>SUM(F395)</f>
        <v>158000</v>
      </c>
      <c r="G377" s="324">
        <f t="shared" si="26"/>
        <v>95.09193223195209</v>
      </c>
    </row>
    <row r="378" spans="1:7" ht="22.5" customHeight="1">
      <c r="A378" s="271"/>
      <c r="B378" s="271"/>
      <c r="C378" s="322" t="s">
        <v>353</v>
      </c>
      <c r="D378" s="273">
        <f>SUM(D379:D380)</f>
        <v>214000</v>
      </c>
      <c r="E378" s="273">
        <f>SUM(E379:E380)</f>
        <v>653442</v>
      </c>
      <c r="F378" s="273">
        <f>SUM(F379:F380)</f>
        <v>644401.5</v>
      </c>
      <c r="G378" s="324">
        <f t="shared" si="26"/>
        <v>98.61648011606233</v>
      </c>
    </row>
    <row r="379" spans="1:7" ht="22.5" customHeight="1">
      <c r="A379" s="271"/>
      <c r="B379" s="271"/>
      <c r="C379" s="325" t="s">
        <v>354</v>
      </c>
      <c r="D379" s="273">
        <f aca="true" t="shared" si="31" ref="D379:F380">SUM(D386)</f>
        <v>214000</v>
      </c>
      <c r="E379" s="273">
        <f t="shared" si="31"/>
        <v>620355</v>
      </c>
      <c r="F379" s="273">
        <f t="shared" si="31"/>
        <v>620355</v>
      </c>
      <c r="G379" s="324">
        <f t="shared" si="26"/>
        <v>100</v>
      </c>
    </row>
    <row r="380" spans="1:7" ht="22.5" customHeight="1">
      <c r="A380" s="271"/>
      <c r="B380" s="271"/>
      <c r="C380" s="325" t="s">
        <v>209</v>
      </c>
      <c r="D380" s="273">
        <f t="shared" si="31"/>
        <v>0</v>
      </c>
      <c r="E380" s="273">
        <f t="shared" si="31"/>
        <v>33087</v>
      </c>
      <c r="F380" s="273">
        <f t="shared" si="31"/>
        <v>24046.5</v>
      </c>
      <c r="G380" s="324">
        <f t="shared" si="26"/>
        <v>72.67657992565056</v>
      </c>
    </row>
    <row r="381" spans="1:7" ht="22.5" customHeight="1">
      <c r="A381" s="271"/>
      <c r="B381" s="271">
        <v>85305</v>
      </c>
      <c r="C381" s="325" t="s">
        <v>184</v>
      </c>
      <c r="D381" s="323">
        <f>SUM(D382,D385)</f>
        <v>1411422</v>
      </c>
      <c r="E381" s="323">
        <f>SUM(E382,E385)</f>
        <v>2126342</v>
      </c>
      <c r="F381" s="323">
        <f>SUM(F382,F385)</f>
        <v>2089936.89</v>
      </c>
      <c r="G381" s="324">
        <f t="shared" si="26"/>
        <v>98.287899594703</v>
      </c>
    </row>
    <row r="382" spans="1:7" ht="22.5" customHeight="1">
      <c r="A382" s="271"/>
      <c r="B382" s="271"/>
      <c r="C382" s="322" t="s">
        <v>349</v>
      </c>
      <c r="D382" s="323">
        <f>SUM(D383:D384)</f>
        <v>1197422</v>
      </c>
      <c r="E382" s="323">
        <f>SUM(E383:E384)</f>
        <v>1472900</v>
      </c>
      <c r="F382" s="323">
        <f>SUM(F383:F384)</f>
        <v>1445535.39</v>
      </c>
      <c r="G382" s="324">
        <f t="shared" si="26"/>
        <v>98.14212709620476</v>
      </c>
    </row>
    <row r="383" spans="1:7" ht="22.5" customHeight="1">
      <c r="A383" s="271"/>
      <c r="B383" s="271"/>
      <c r="C383" s="325" t="s">
        <v>350</v>
      </c>
      <c r="D383" s="323">
        <v>936091</v>
      </c>
      <c r="E383" s="323">
        <v>1085250</v>
      </c>
      <c r="F383" s="323">
        <v>1072747.22</v>
      </c>
      <c r="G383" s="324">
        <f t="shared" si="26"/>
        <v>98.84793549873301</v>
      </c>
    </row>
    <row r="384" spans="1:7" ht="22.5" customHeight="1">
      <c r="A384" s="271"/>
      <c r="B384" s="271"/>
      <c r="C384" s="325" t="s">
        <v>359</v>
      </c>
      <c r="D384" s="323">
        <v>261331</v>
      </c>
      <c r="E384" s="323">
        <v>387650</v>
      </c>
      <c r="F384" s="323">
        <v>372788.17</v>
      </c>
      <c r="G384" s="324">
        <f t="shared" si="26"/>
        <v>96.16617309428608</v>
      </c>
    </row>
    <row r="385" spans="1:7" ht="22.5" customHeight="1">
      <c r="A385" s="271"/>
      <c r="B385" s="271"/>
      <c r="C385" s="322" t="s">
        <v>353</v>
      </c>
      <c r="D385" s="323">
        <f>SUM(D386:D387)</f>
        <v>214000</v>
      </c>
      <c r="E385" s="323">
        <f>SUM(E386:E387)</f>
        <v>653442</v>
      </c>
      <c r="F385" s="323">
        <f>SUM(F386:F387)</f>
        <v>644401.5</v>
      </c>
      <c r="G385" s="324">
        <f t="shared" si="26"/>
        <v>98.61648011606233</v>
      </c>
    </row>
    <row r="386" spans="1:7" ht="22.5" customHeight="1">
      <c r="A386" s="271"/>
      <c r="B386" s="271"/>
      <c r="C386" s="325" t="s">
        <v>354</v>
      </c>
      <c r="D386" s="323">
        <v>214000</v>
      </c>
      <c r="E386" s="323">
        <v>620355</v>
      </c>
      <c r="F386" s="323">
        <v>620355</v>
      </c>
      <c r="G386" s="324">
        <f t="shared" si="26"/>
        <v>100</v>
      </c>
    </row>
    <row r="387" spans="1:7" ht="22.5" customHeight="1">
      <c r="A387" s="271"/>
      <c r="B387" s="271"/>
      <c r="C387" s="325" t="s">
        <v>209</v>
      </c>
      <c r="D387" s="323">
        <v>0</v>
      </c>
      <c r="E387" s="323">
        <v>33087</v>
      </c>
      <c r="F387" s="323">
        <v>24046.5</v>
      </c>
      <c r="G387" s="324">
        <f t="shared" si="26"/>
        <v>72.67657992565056</v>
      </c>
    </row>
    <row r="388" spans="1:7" ht="22.5" customHeight="1">
      <c r="A388" s="271"/>
      <c r="B388" s="271">
        <v>85334</v>
      </c>
      <c r="C388" s="325" t="s">
        <v>412</v>
      </c>
      <c r="D388" s="323">
        <f aca="true" t="shared" si="32" ref="D388:F389">SUM(D389)</f>
        <v>8600</v>
      </c>
      <c r="E388" s="323">
        <f t="shared" si="32"/>
        <v>24547</v>
      </c>
      <c r="F388" s="323">
        <f t="shared" si="32"/>
        <v>15947</v>
      </c>
      <c r="G388" s="324">
        <f t="shared" si="26"/>
        <v>64.96516885973847</v>
      </c>
    </row>
    <row r="389" spans="1:7" ht="22.5" customHeight="1">
      <c r="A389" s="271"/>
      <c r="B389" s="271"/>
      <c r="C389" s="322" t="s">
        <v>349</v>
      </c>
      <c r="D389" s="323">
        <f t="shared" si="32"/>
        <v>8600</v>
      </c>
      <c r="E389" s="323">
        <f t="shared" si="32"/>
        <v>24547</v>
      </c>
      <c r="F389" s="323">
        <f t="shared" si="32"/>
        <v>15947</v>
      </c>
      <c r="G389" s="324">
        <f t="shared" si="26"/>
        <v>64.96516885973847</v>
      </c>
    </row>
    <row r="390" spans="1:7" ht="27.75" customHeight="1">
      <c r="A390" s="271"/>
      <c r="B390" s="271"/>
      <c r="C390" s="325" t="s">
        <v>359</v>
      </c>
      <c r="D390" s="323">
        <v>8600</v>
      </c>
      <c r="E390" s="323">
        <v>24547</v>
      </c>
      <c r="F390" s="323">
        <v>15947</v>
      </c>
      <c r="G390" s="324">
        <f t="shared" si="26"/>
        <v>64.96516885973847</v>
      </c>
    </row>
    <row r="391" spans="1:7" ht="22.5" customHeight="1">
      <c r="A391" s="271"/>
      <c r="B391" s="271">
        <v>85395</v>
      </c>
      <c r="C391" s="325" t="s">
        <v>10</v>
      </c>
      <c r="D391" s="323">
        <f>SUM(D392)</f>
        <v>553165</v>
      </c>
      <c r="E391" s="323">
        <f>SUM(E392)</f>
        <v>387165</v>
      </c>
      <c r="F391" s="323">
        <f>SUM(F392)</f>
        <v>299441.61</v>
      </c>
      <c r="G391" s="324">
        <f t="shared" si="26"/>
        <v>77.34211770175506</v>
      </c>
    </row>
    <row r="392" spans="1:7" ht="22.5" customHeight="1">
      <c r="A392" s="271"/>
      <c r="B392" s="271"/>
      <c r="C392" s="322" t="s">
        <v>349</v>
      </c>
      <c r="D392" s="323">
        <f>SUM(D393:D395)</f>
        <v>553165</v>
      </c>
      <c r="E392" s="323">
        <f>SUM(E393:E395)</f>
        <v>387165</v>
      </c>
      <c r="F392" s="323">
        <f>SUM(F393:F395)</f>
        <v>299441.61</v>
      </c>
      <c r="G392" s="324">
        <f t="shared" si="26"/>
        <v>77.34211770175506</v>
      </c>
    </row>
    <row r="393" spans="1:7" ht="22.5" customHeight="1">
      <c r="A393" s="271"/>
      <c r="B393" s="271"/>
      <c r="C393" s="325" t="s">
        <v>350</v>
      </c>
      <c r="D393" s="323">
        <v>28010</v>
      </c>
      <c r="E393" s="323">
        <v>28010</v>
      </c>
      <c r="F393" s="323">
        <v>25430.64</v>
      </c>
      <c r="G393" s="324">
        <f t="shared" si="26"/>
        <v>90.79128882541949</v>
      </c>
    </row>
    <row r="394" spans="1:7" ht="22.5" customHeight="1">
      <c r="A394" s="271"/>
      <c r="B394" s="271"/>
      <c r="C394" s="325" t="s">
        <v>359</v>
      </c>
      <c r="D394" s="323">
        <v>231000</v>
      </c>
      <c r="E394" s="323">
        <v>193000</v>
      </c>
      <c r="F394" s="323">
        <v>116010.97</v>
      </c>
      <c r="G394" s="324">
        <f t="shared" si="26"/>
        <v>60.109310880829014</v>
      </c>
    </row>
    <row r="395" spans="1:7" ht="22.5" customHeight="1">
      <c r="A395" s="271"/>
      <c r="B395" s="271"/>
      <c r="C395" s="325" t="s">
        <v>351</v>
      </c>
      <c r="D395" s="273">
        <v>294155</v>
      </c>
      <c r="E395" s="323">
        <v>166155</v>
      </c>
      <c r="F395" s="323">
        <v>158000</v>
      </c>
      <c r="G395" s="324">
        <f t="shared" si="26"/>
        <v>95.09193223195209</v>
      </c>
    </row>
    <row r="396" spans="1:7" ht="22.5" customHeight="1">
      <c r="A396" s="448">
        <v>854</v>
      </c>
      <c r="B396" s="448"/>
      <c r="C396" s="449" t="s">
        <v>104</v>
      </c>
      <c r="D396" s="450">
        <f>SUM(D397,D402)</f>
        <v>3173445</v>
      </c>
      <c r="E396" s="450">
        <f>SUM(E397,E402)</f>
        <v>3670501</v>
      </c>
      <c r="F396" s="450">
        <f>SUM(F397,F402)</f>
        <v>3535553.5200000005</v>
      </c>
      <c r="G396" s="451">
        <f t="shared" si="26"/>
        <v>96.32345884117728</v>
      </c>
    </row>
    <row r="397" spans="1:256" s="172" customFormat="1" ht="22.5" customHeight="1">
      <c r="A397" s="271"/>
      <c r="B397" s="271"/>
      <c r="C397" s="322" t="s">
        <v>349</v>
      </c>
      <c r="D397" s="323">
        <f>SUM(D398:D401)</f>
        <v>3158070</v>
      </c>
      <c r="E397" s="323">
        <f>SUM(E398:E401)</f>
        <v>3655126</v>
      </c>
      <c r="F397" s="323">
        <f>SUM(F398:F401)</f>
        <v>3520183.5300000003</v>
      </c>
      <c r="G397" s="324">
        <f t="shared" si="26"/>
        <v>96.30813082777449</v>
      </c>
      <c r="J397" s="173"/>
      <c r="IT397" s="68"/>
      <c r="IU397" s="68"/>
      <c r="IV397" s="68"/>
    </row>
    <row r="398" spans="1:7" ht="22.5" customHeight="1">
      <c r="A398" s="271"/>
      <c r="B398" s="271"/>
      <c r="C398" s="325" t="s">
        <v>350</v>
      </c>
      <c r="D398" s="323">
        <f>SUM(D406,D410,D417,D428)</f>
        <v>2517074</v>
      </c>
      <c r="E398" s="323">
        <f>SUM(E406,E410,E417,E428)</f>
        <v>2557432</v>
      </c>
      <c r="F398" s="323">
        <f>SUM(F406,F410,F417,F428)</f>
        <v>2542181.5100000002</v>
      </c>
      <c r="G398" s="324">
        <f t="shared" si="26"/>
        <v>99.40367955042403</v>
      </c>
    </row>
    <row r="399" spans="1:7" ht="22.5" customHeight="1">
      <c r="A399" s="271"/>
      <c r="B399" s="271"/>
      <c r="C399" s="325" t="s">
        <v>359</v>
      </c>
      <c r="D399" s="323">
        <f>SUM(D407,D411,D418,D425,)</f>
        <v>355167</v>
      </c>
      <c r="E399" s="323">
        <f>SUM(E407,E411,E418,E425,)</f>
        <v>339672</v>
      </c>
      <c r="F399" s="323">
        <f>SUM(F407,F411,F418,F425,)</f>
        <v>338881.74</v>
      </c>
      <c r="G399" s="324">
        <f t="shared" si="26"/>
        <v>99.7673461456935</v>
      </c>
    </row>
    <row r="400" spans="1:7" ht="22.5" customHeight="1">
      <c r="A400" s="271"/>
      <c r="B400" s="271"/>
      <c r="C400" s="325" t="s">
        <v>351</v>
      </c>
      <c r="D400" s="323">
        <f>SUM(D419)</f>
        <v>55000</v>
      </c>
      <c r="E400" s="323">
        <f>SUM(E419)</f>
        <v>55000</v>
      </c>
      <c r="F400" s="323">
        <f>SUM(F419)</f>
        <v>55000</v>
      </c>
      <c r="G400" s="324">
        <f t="shared" si="26"/>
        <v>100</v>
      </c>
    </row>
    <row r="401" spans="1:7" ht="22.5" customHeight="1">
      <c r="A401" s="271"/>
      <c r="B401" s="271"/>
      <c r="C401" s="325" t="s">
        <v>352</v>
      </c>
      <c r="D401" s="323">
        <f>SUM(D412,D422,D429)</f>
        <v>230829</v>
      </c>
      <c r="E401" s="323">
        <f>SUM(E412,E422,E429)</f>
        <v>703022</v>
      </c>
      <c r="F401" s="323">
        <f>SUM(F412,F422,F429)</f>
        <v>584120.28</v>
      </c>
      <c r="G401" s="324">
        <f t="shared" si="26"/>
        <v>83.08705559712214</v>
      </c>
    </row>
    <row r="402" spans="1:7" ht="22.5" customHeight="1">
      <c r="A402" s="271"/>
      <c r="B402" s="271"/>
      <c r="C402" s="322" t="s">
        <v>353</v>
      </c>
      <c r="D402" s="323">
        <f>SUM(D403)</f>
        <v>15375</v>
      </c>
      <c r="E402" s="323">
        <f>SUM(E403)</f>
        <v>15375</v>
      </c>
      <c r="F402" s="323">
        <f>SUM(F403)</f>
        <v>15369.99</v>
      </c>
      <c r="G402" s="324">
        <f t="shared" si="26"/>
        <v>99.96741463414635</v>
      </c>
    </row>
    <row r="403" spans="1:7" ht="22.5" customHeight="1">
      <c r="A403" s="271"/>
      <c r="B403" s="271"/>
      <c r="C403" s="325" t="s">
        <v>209</v>
      </c>
      <c r="D403" s="323">
        <f>SUM(D414)</f>
        <v>15375</v>
      </c>
      <c r="E403" s="323">
        <f>SUM(E414)</f>
        <v>15375</v>
      </c>
      <c r="F403" s="323">
        <f>SUM(F414)</f>
        <v>15369.99</v>
      </c>
      <c r="G403" s="324">
        <f t="shared" si="26"/>
        <v>99.96741463414635</v>
      </c>
    </row>
    <row r="404" spans="1:256" s="172" customFormat="1" ht="22.5" customHeight="1">
      <c r="A404" s="271"/>
      <c r="B404" s="271">
        <v>85401</v>
      </c>
      <c r="C404" s="325" t="s">
        <v>185</v>
      </c>
      <c r="D404" s="323">
        <f>SUM(D405)</f>
        <v>1154000</v>
      </c>
      <c r="E404" s="323">
        <f>SUM(E405)</f>
        <v>1259065</v>
      </c>
      <c r="F404" s="323">
        <f>SUM(F405)</f>
        <v>1245402.94</v>
      </c>
      <c r="G404" s="324">
        <f aca="true" t="shared" si="33" ref="G404:G472">F404/E404*100</f>
        <v>98.91490431391549</v>
      </c>
      <c r="J404" s="173"/>
      <c r="IT404" s="68"/>
      <c r="IU404" s="68"/>
      <c r="IV404" s="68"/>
    </row>
    <row r="405" spans="1:7" ht="29.25" customHeight="1">
      <c r="A405" s="271"/>
      <c r="B405" s="271"/>
      <c r="C405" s="322" t="s">
        <v>349</v>
      </c>
      <c r="D405" s="323">
        <f>SUM(D406:D407)</f>
        <v>1154000</v>
      </c>
      <c r="E405" s="323">
        <f>SUM(E406:E407)</f>
        <v>1259065</v>
      </c>
      <c r="F405" s="323">
        <f>SUM(F406:F407)</f>
        <v>1245402.94</v>
      </c>
      <c r="G405" s="324">
        <f t="shared" si="33"/>
        <v>98.91490431391549</v>
      </c>
    </row>
    <row r="406" spans="1:7" ht="22.5" customHeight="1">
      <c r="A406" s="271"/>
      <c r="B406" s="271"/>
      <c r="C406" s="325" t="s">
        <v>350</v>
      </c>
      <c r="D406" s="323">
        <v>1095265</v>
      </c>
      <c r="E406" s="323">
        <v>1196022</v>
      </c>
      <c r="F406" s="323">
        <v>1182359.94</v>
      </c>
      <c r="G406" s="324">
        <f t="shared" si="33"/>
        <v>98.85770830302451</v>
      </c>
    </row>
    <row r="407" spans="1:7" ht="22.5" customHeight="1">
      <c r="A407" s="271"/>
      <c r="B407" s="271"/>
      <c r="C407" s="325" t="s">
        <v>359</v>
      </c>
      <c r="D407" s="323">
        <v>58735</v>
      </c>
      <c r="E407" s="323">
        <v>63043</v>
      </c>
      <c r="F407" s="323">
        <v>63043</v>
      </c>
      <c r="G407" s="324">
        <f t="shared" si="33"/>
        <v>100</v>
      </c>
    </row>
    <row r="408" spans="1:7" ht="22.5" customHeight="1">
      <c r="A408" s="271"/>
      <c r="B408" s="271">
        <v>85407</v>
      </c>
      <c r="C408" s="325" t="s">
        <v>105</v>
      </c>
      <c r="D408" s="323">
        <f>SUM(D409,D413)</f>
        <v>1590391</v>
      </c>
      <c r="E408" s="323">
        <f>SUM(E409,E413)</f>
        <v>1627401</v>
      </c>
      <c r="F408" s="323">
        <f>SUM(F409,F413)</f>
        <v>1625894.1600000001</v>
      </c>
      <c r="G408" s="324">
        <f t="shared" si="33"/>
        <v>99.90740819257209</v>
      </c>
    </row>
    <row r="409" spans="1:7" ht="22.5" customHeight="1">
      <c r="A409" s="271"/>
      <c r="B409" s="271"/>
      <c r="C409" s="322" t="s">
        <v>349</v>
      </c>
      <c r="D409" s="323">
        <f>SUM(D410:D412)</f>
        <v>1575016</v>
      </c>
      <c r="E409" s="323">
        <f>SUM(E410:E412)</f>
        <v>1612026</v>
      </c>
      <c r="F409" s="323">
        <f>SUM(F410:F412)</f>
        <v>1610524.1700000002</v>
      </c>
      <c r="G409" s="324">
        <f t="shared" si="33"/>
        <v>99.90683586989293</v>
      </c>
    </row>
    <row r="410" spans="1:7" ht="22.5" customHeight="1">
      <c r="A410" s="271"/>
      <c r="B410" s="271"/>
      <c r="C410" s="325" t="s">
        <v>350</v>
      </c>
      <c r="D410" s="323">
        <v>1323516</v>
      </c>
      <c r="E410" s="323">
        <v>1339923</v>
      </c>
      <c r="F410" s="323">
        <v>1338739.12</v>
      </c>
      <c r="G410" s="324">
        <f t="shared" si="33"/>
        <v>99.91164566919146</v>
      </c>
    </row>
    <row r="411" spans="1:7" ht="22.5" customHeight="1">
      <c r="A411" s="271"/>
      <c r="B411" s="271"/>
      <c r="C411" s="325" t="s">
        <v>359</v>
      </c>
      <c r="D411" s="323">
        <v>250000</v>
      </c>
      <c r="E411" s="323">
        <v>258697</v>
      </c>
      <c r="F411" s="323">
        <v>258379.05</v>
      </c>
      <c r="G411" s="324">
        <f t="shared" si="33"/>
        <v>99.87709559832545</v>
      </c>
    </row>
    <row r="412" spans="1:7" ht="22.5" customHeight="1">
      <c r="A412" s="271"/>
      <c r="B412" s="271"/>
      <c r="C412" s="325" t="s">
        <v>352</v>
      </c>
      <c r="D412" s="323">
        <v>1500</v>
      </c>
      <c r="E412" s="323">
        <v>13406</v>
      </c>
      <c r="F412" s="273">
        <v>13406</v>
      </c>
      <c r="G412" s="324">
        <f t="shared" si="33"/>
        <v>100</v>
      </c>
    </row>
    <row r="413" spans="1:7" ht="22.5" customHeight="1">
      <c r="A413" s="271"/>
      <c r="B413" s="271"/>
      <c r="C413" s="322" t="s">
        <v>353</v>
      </c>
      <c r="D413" s="323">
        <f>SUM(D414)</f>
        <v>15375</v>
      </c>
      <c r="E413" s="323">
        <f>SUM(E414)</f>
        <v>15375</v>
      </c>
      <c r="F413" s="323">
        <f>SUM(F414)</f>
        <v>15369.99</v>
      </c>
      <c r="G413" s="324">
        <f t="shared" si="33"/>
        <v>99.96741463414635</v>
      </c>
    </row>
    <row r="414" spans="1:7" ht="22.5" customHeight="1">
      <c r="A414" s="271"/>
      <c r="B414" s="271"/>
      <c r="C414" s="325" t="s">
        <v>209</v>
      </c>
      <c r="D414" s="323">
        <v>15375</v>
      </c>
      <c r="E414" s="323">
        <v>15375</v>
      </c>
      <c r="F414" s="273">
        <v>15369.99</v>
      </c>
      <c r="G414" s="324">
        <f t="shared" si="33"/>
        <v>99.96741463414635</v>
      </c>
    </row>
    <row r="415" spans="1:7" ht="39.75" customHeight="1">
      <c r="A415" s="271"/>
      <c r="B415" s="271">
        <v>85412</v>
      </c>
      <c r="C415" s="325" t="s">
        <v>186</v>
      </c>
      <c r="D415" s="323">
        <f>SUM(D416)</f>
        <v>85000</v>
      </c>
      <c r="E415" s="323">
        <f>SUM(E416)</f>
        <v>77987</v>
      </c>
      <c r="F415" s="323">
        <f>SUM(F416)</f>
        <v>77582.45</v>
      </c>
      <c r="G415" s="324">
        <f t="shared" si="33"/>
        <v>99.481259697129</v>
      </c>
    </row>
    <row r="416" spans="1:7" ht="22.5" customHeight="1">
      <c r="A416" s="271"/>
      <c r="B416" s="271"/>
      <c r="C416" s="322" t="s">
        <v>349</v>
      </c>
      <c r="D416" s="323">
        <f>SUM(D417:D419)</f>
        <v>85000</v>
      </c>
      <c r="E416" s="323">
        <f>SUM(E417:E419)</f>
        <v>77987</v>
      </c>
      <c r="F416" s="323">
        <f>SUM(F417:F419)</f>
        <v>77582.45</v>
      </c>
      <c r="G416" s="324">
        <f t="shared" si="33"/>
        <v>99.481259697129</v>
      </c>
    </row>
    <row r="417" spans="1:256" s="172" customFormat="1" ht="22.5" customHeight="1">
      <c r="A417" s="271"/>
      <c r="B417" s="271"/>
      <c r="C417" s="325" t="s">
        <v>350</v>
      </c>
      <c r="D417" s="272">
        <v>0</v>
      </c>
      <c r="E417" s="323">
        <v>21487</v>
      </c>
      <c r="F417" s="323">
        <v>21082.45</v>
      </c>
      <c r="G417" s="324">
        <f t="shared" si="33"/>
        <v>98.1172336761763</v>
      </c>
      <c r="J417" s="173"/>
      <c r="IT417" s="68"/>
      <c r="IU417" s="68"/>
      <c r="IV417" s="68"/>
    </row>
    <row r="418" spans="1:7" ht="22.5" customHeight="1">
      <c r="A418" s="271"/>
      <c r="B418" s="271"/>
      <c r="C418" s="325" t="s">
        <v>359</v>
      </c>
      <c r="D418" s="323">
        <v>30000</v>
      </c>
      <c r="E418" s="323">
        <v>1500</v>
      </c>
      <c r="F418" s="323">
        <v>1500</v>
      </c>
      <c r="G418" s="324">
        <f t="shared" si="33"/>
        <v>100</v>
      </c>
    </row>
    <row r="419" spans="1:7" ht="22.5" customHeight="1">
      <c r="A419" s="271"/>
      <c r="B419" s="271"/>
      <c r="C419" s="325" t="s">
        <v>351</v>
      </c>
      <c r="D419" s="323">
        <v>55000</v>
      </c>
      <c r="E419" s="323">
        <v>55000</v>
      </c>
      <c r="F419" s="323">
        <v>55000</v>
      </c>
      <c r="G419" s="324">
        <f t="shared" si="33"/>
        <v>100</v>
      </c>
    </row>
    <row r="420" spans="1:7" ht="22.5" customHeight="1">
      <c r="A420" s="271"/>
      <c r="B420" s="271">
        <v>85415</v>
      </c>
      <c r="C420" s="325" t="s">
        <v>106</v>
      </c>
      <c r="D420" s="323">
        <f>SUM(D421)</f>
        <v>220000</v>
      </c>
      <c r="E420" s="323">
        <f>SUM(E421)</f>
        <v>689616</v>
      </c>
      <c r="F420" s="323">
        <f>SUM(F421)</f>
        <v>570714.28</v>
      </c>
      <c r="G420" s="324">
        <f t="shared" si="33"/>
        <v>82.75827126980812</v>
      </c>
    </row>
    <row r="421" spans="1:7" ht="22.5" customHeight="1">
      <c r="A421" s="271"/>
      <c r="B421" s="271"/>
      <c r="C421" s="322" t="s">
        <v>349</v>
      </c>
      <c r="D421" s="323">
        <f>SUM(D422:D422)</f>
        <v>220000</v>
      </c>
      <c r="E421" s="323">
        <f>SUM(E422:E422)</f>
        <v>689616</v>
      </c>
      <c r="F421" s="323">
        <f>SUM(F422:F422)</f>
        <v>570714.28</v>
      </c>
      <c r="G421" s="324">
        <f t="shared" si="33"/>
        <v>82.75827126980812</v>
      </c>
    </row>
    <row r="422" spans="1:7" ht="22.5" customHeight="1">
      <c r="A422" s="271"/>
      <c r="B422" s="271"/>
      <c r="C422" s="325" t="s">
        <v>352</v>
      </c>
      <c r="D422" s="323">
        <v>220000</v>
      </c>
      <c r="E422" s="323">
        <v>689616</v>
      </c>
      <c r="F422" s="323">
        <v>570714.28</v>
      </c>
      <c r="G422" s="324">
        <f t="shared" si="33"/>
        <v>82.75827126980812</v>
      </c>
    </row>
    <row r="423" spans="1:7" ht="22.5" customHeight="1">
      <c r="A423" s="271"/>
      <c r="B423" s="271">
        <v>85446</v>
      </c>
      <c r="C423" s="325" t="s">
        <v>177</v>
      </c>
      <c r="D423" s="323">
        <f aca="true" t="shared" si="34" ref="D423:F424">SUM(D424)</f>
        <v>16432</v>
      </c>
      <c r="E423" s="323">
        <f t="shared" si="34"/>
        <v>16432</v>
      </c>
      <c r="F423" s="323">
        <f t="shared" si="34"/>
        <v>15959.69</v>
      </c>
      <c r="G423" s="324">
        <f t="shared" si="33"/>
        <v>97.12566942551119</v>
      </c>
    </row>
    <row r="424" spans="1:7" ht="22.5" customHeight="1">
      <c r="A424" s="271"/>
      <c r="B424" s="271"/>
      <c r="C424" s="322" t="s">
        <v>349</v>
      </c>
      <c r="D424" s="323">
        <f t="shared" si="34"/>
        <v>16432</v>
      </c>
      <c r="E424" s="323">
        <f t="shared" si="34"/>
        <v>16432</v>
      </c>
      <c r="F424" s="323">
        <f t="shared" si="34"/>
        <v>15959.69</v>
      </c>
      <c r="G424" s="324">
        <f t="shared" si="33"/>
        <v>97.12566942551119</v>
      </c>
    </row>
    <row r="425" spans="1:7" ht="22.5" customHeight="1">
      <c r="A425" s="271"/>
      <c r="B425" s="271"/>
      <c r="C425" s="325" t="s">
        <v>359</v>
      </c>
      <c r="D425" s="323">
        <v>16432</v>
      </c>
      <c r="E425" s="323">
        <v>16432</v>
      </c>
      <c r="F425" s="323">
        <v>15959.69</v>
      </c>
      <c r="G425" s="324">
        <f t="shared" si="33"/>
        <v>97.12566942551119</v>
      </c>
    </row>
    <row r="426" spans="1:7" ht="22.5" customHeight="1">
      <c r="A426" s="271"/>
      <c r="B426" s="271">
        <v>85495</v>
      </c>
      <c r="C426" s="325" t="s">
        <v>10</v>
      </c>
      <c r="D426" s="323">
        <f>SUM(D427)</f>
        <v>107622</v>
      </c>
      <c r="E426" s="323">
        <f>SUM(E427)</f>
        <v>0</v>
      </c>
      <c r="F426" s="323">
        <f>SUM(F427)</f>
        <v>0</v>
      </c>
      <c r="G426" s="334" t="s">
        <v>18</v>
      </c>
    </row>
    <row r="427" spans="1:256" s="172" customFormat="1" ht="22.5" customHeight="1">
      <c r="A427" s="271"/>
      <c r="B427" s="271"/>
      <c r="C427" s="322" t="s">
        <v>349</v>
      </c>
      <c r="D427" s="323">
        <f>SUM(D428:D429)</f>
        <v>107622</v>
      </c>
      <c r="E427" s="323">
        <f>SUM(E428:E429)</f>
        <v>0</v>
      </c>
      <c r="F427" s="323">
        <f>SUM(F428:F429)</f>
        <v>0</v>
      </c>
      <c r="G427" s="334" t="s">
        <v>18</v>
      </c>
      <c r="J427" s="173"/>
      <c r="IT427" s="68"/>
      <c r="IU427" s="68"/>
      <c r="IV427" s="68"/>
    </row>
    <row r="428" spans="1:7" ht="22.5" customHeight="1">
      <c r="A428" s="271"/>
      <c r="B428" s="271"/>
      <c r="C428" s="325" t="s">
        <v>350</v>
      </c>
      <c r="D428" s="323">
        <v>98293</v>
      </c>
      <c r="E428" s="323">
        <v>0</v>
      </c>
      <c r="F428" s="332">
        <v>0</v>
      </c>
      <c r="G428" s="334" t="s">
        <v>18</v>
      </c>
    </row>
    <row r="429" spans="1:7" ht="22.5" customHeight="1">
      <c r="A429" s="271"/>
      <c r="B429" s="271"/>
      <c r="C429" s="325" t="s">
        <v>352</v>
      </c>
      <c r="D429" s="323">
        <v>9329</v>
      </c>
      <c r="E429" s="323">
        <v>0</v>
      </c>
      <c r="F429" s="323">
        <v>0</v>
      </c>
      <c r="G429" s="334" t="s">
        <v>18</v>
      </c>
    </row>
    <row r="430" spans="1:7" ht="22.5" customHeight="1">
      <c r="A430" s="448">
        <v>900</v>
      </c>
      <c r="B430" s="448"/>
      <c r="C430" s="449" t="s">
        <v>107</v>
      </c>
      <c r="D430" s="450">
        <f>SUM(D431,D436)</f>
        <v>25882888</v>
      </c>
      <c r="E430" s="450">
        <f>SUM(E431,E436)</f>
        <v>21863206.5</v>
      </c>
      <c r="F430" s="450">
        <f>SUM(F431,F436)</f>
        <v>18938418.85</v>
      </c>
      <c r="G430" s="451">
        <f t="shared" si="33"/>
        <v>86.62232984900912</v>
      </c>
    </row>
    <row r="431" spans="1:7" ht="22.5" customHeight="1">
      <c r="A431" s="271"/>
      <c r="B431" s="271"/>
      <c r="C431" s="322" t="s">
        <v>349</v>
      </c>
      <c r="D431" s="323">
        <f>SUM(D432:D435)</f>
        <v>15191370</v>
      </c>
      <c r="E431" s="323">
        <f>SUM(E432:E435)</f>
        <v>14119876.5</v>
      </c>
      <c r="F431" s="323">
        <f>SUM(F432:F435)</f>
        <v>12124627.63</v>
      </c>
      <c r="G431" s="324">
        <f t="shared" si="33"/>
        <v>85.86921868615495</v>
      </c>
    </row>
    <row r="432" spans="1:7" ht="22.5" customHeight="1">
      <c r="A432" s="271"/>
      <c r="B432" s="271"/>
      <c r="C432" s="325" t="s">
        <v>350</v>
      </c>
      <c r="D432" s="323">
        <f>SUM(D446,D474)</f>
        <v>475940</v>
      </c>
      <c r="E432" s="323">
        <f>SUM(E446,E474)</f>
        <v>475710</v>
      </c>
      <c r="F432" s="323">
        <f>SUM(F446,F474)</f>
        <v>440441.98</v>
      </c>
      <c r="G432" s="324">
        <f t="shared" si="33"/>
        <v>92.58623531142923</v>
      </c>
    </row>
    <row r="433" spans="1:7" ht="22.5" customHeight="1">
      <c r="A433" s="271"/>
      <c r="B433" s="271"/>
      <c r="C433" s="325" t="s">
        <v>359</v>
      </c>
      <c r="D433" s="323">
        <f>SUM(D441,D447,D450,D453,D458,D463,D469,D475)</f>
        <v>14708430</v>
      </c>
      <c r="E433" s="323">
        <f>SUM(E441,E447,E450,E453,E458,E463,E469,E475)</f>
        <v>13637166.5</v>
      </c>
      <c r="F433" s="323">
        <f>SUM(F441,F447,F450,F453,F458,F463,F469,F475)</f>
        <v>11679185.65</v>
      </c>
      <c r="G433" s="324">
        <f t="shared" si="33"/>
        <v>85.64231909905918</v>
      </c>
    </row>
    <row r="434" spans="1:7" ht="22.5" customHeight="1">
      <c r="A434" s="271"/>
      <c r="B434" s="271"/>
      <c r="C434" s="325" t="s">
        <v>352</v>
      </c>
      <c r="D434" s="323">
        <f>SUM(D476)</f>
        <v>2000</v>
      </c>
      <c r="E434" s="323">
        <f>SUM(E476)</f>
        <v>2000</v>
      </c>
      <c r="F434" s="323">
        <f>SUM(F476)</f>
        <v>0</v>
      </c>
      <c r="G434" s="324">
        <f t="shared" si="33"/>
        <v>0</v>
      </c>
    </row>
    <row r="435" spans="1:7" ht="22.5" customHeight="1">
      <c r="A435" s="271"/>
      <c r="B435" s="271"/>
      <c r="C435" s="325" t="s">
        <v>351</v>
      </c>
      <c r="D435" s="323">
        <f>SUM(D464)</f>
        <v>5000</v>
      </c>
      <c r="E435" s="323">
        <f>SUM(E464)</f>
        <v>5000</v>
      </c>
      <c r="F435" s="323">
        <f>SUM(F464)</f>
        <v>5000</v>
      </c>
      <c r="G435" s="324">
        <f t="shared" si="33"/>
        <v>100</v>
      </c>
    </row>
    <row r="436" spans="1:256" s="172" customFormat="1" ht="22.5" customHeight="1">
      <c r="A436" s="271"/>
      <c r="B436" s="271"/>
      <c r="C436" s="322" t="s">
        <v>353</v>
      </c>
      <c r="D436" s="323">
        <f>SUM(D437:D438)</f>
        <v>10691518</v>
      </c>
      <c r="E436" s="323">
        <f>SUM(E437:E438)</f>
        <v>7743330</v>
      </c>
      <c r="F436" s="323">
        <f>SUM(F437:F438)</f>
        <v>6813791.22</v>
      </c>
      <c r="G436" s="324">
        <f t="shared" si="33"/>
        <v>87.995619713999</v>
      </c>
      <c r="J436" s="173"/>
      <c r="IT436" s="68"/>
      <c r="IU436" s="68"/>
      <c r="IV436" s="68"/>
    </row>
    <row r="437" spans="1:7" ht="22.5" customHeight="1">
      <c r="A437" s="271"/>
      <c r="B437" s="271"/>
      <c r="C437" s="325" t="s">
        <v>354</v>
      </c>
      <c r="D437" s="323">
        <f>SUM(D443,D455,D460,D466,D471,D478)</f>
        <v>10606518</v>
      </c>
      <c r="E437" s="323">
        <f>SUM(E443,E455,E460,E466,E471,E478)</f>
        <v>7586330</v>
      </c>
      <c r="F437" s="323">
        <f>SUM(F443,F455,F460,F466,F471,F478)</f>
        <v>6657461.22</v>
      </c>
      <c r="G437" s="324">
        <f t="shared" si="33"/>
        <v>87.75601931368658</v>
      </c>
    </row>
    <row r="438" spans="1:7" ht="22.5" customHeight="1">
      <c r="A438" s="271"/>
      <c r="B438" s="271"/>
      <c r="C438" s="325" t="s">
        <v>210</v>
      </c>
      <c r="D438" s="323">
        <f>SUM(D479)</f>
        <v>85000</v>
      </c>
      <c r="E438" s="323">
        <f>SUM(E479)</f>
        <v>157000</v>
      </c>
      <c r="F438" s="323">
        <f>SUM(F479)</f>
        <v>156330</v>
      </c>
      <c r="G438" s="324">
        <f t="shared" si="33"/>
        <v>99.5732484076433</v>
      </c>
    </row>
    <row r="439" spans="1:7" ht="22.5" customHeight="1">
      <c r="A439" s="271"/>
      <c r="B439" s="271">
        <v>90001</v>
      </c>
      <c r="C439" s="325" t="s">
        <v>187</v>
      </c>
      <c r="D439" s="323">
        <f>SUM(D440,D442)</f>
        <v>395000</v>
      </c>
      <c r="E439" s="323">
        <f>SUM(E440,E442)</f>
        <v>461300</v>
      </c>
      <c r="F439" s="323">
        <f>SUM(F440,F442)</f>
        <v>455121.59</v>
      </c>
      <c r="G439" s="324">
        <f t="shared" si="33"/>
        <v>98.66065250379363</v>
      </c>
    </row>
    <row r="440" spans="1:7" ht="22.5" customHeight="1">
      <c r="A440" s="271"/>
      <c r="B440" s="271"/>
      <c r="C440" s="322" t="s">
        <v>349</v>
      </c>
      <c r="D440" s="323">
        <f>SUM(D441)</f>
        <v>265000</v>
      </c>
      <c r="E440" s="323">
        <f>SUM(E441)</f>
        <v>306000</v>
      </c>
      <c r="F440" s="323">
        <f>SUM(F441)</f>
        <v>300398.59</v>
      </c>
      <c r="G440" s="324">
        <f t="shared" si="33"/>
        <v>98.16947385620915</v>
      </c>
    </row>
    <row r="441" spans="1:7" ht="22.5" customHeight="1">
      <c r="A441" s="271"/>
      <c r="B441" s="271"/>
      <c r="C441" s="325" t="s">
        <v>359</v>
      </c>
      <c r="D441" s="323">
        <v>265000</v>
      </c>
      <c r="E441" s="323">
        <v>306000</v>
      </c>
      <c r="F441" s="323">
        <v>300398.59</v>
      </c>
      <c r="G441" s="324">
        <f t="shared" si="33"/>
        <v>98.16947385620915</v>
      </c>
    </row>
    <row r="442" spans="1:7" ht="22.5" customHeight="1">
      <c r="A442" s="271"/>
      <c r="B442" s="271"/>
      <c r="C442" s="322" t="s">
        <v>353</v>
      </c>
      <c r="D442" s="323">
        <f>SUM(D443:D443)</f>
        <v>130000</v>
      </c>
      <c r="E442" s="323">
        <f>SUM(E443:E443)</f>
        <v>155300</v>
      </c>
      <c r="F442" s="323">
        <f>SUM(F443:F443)</f>
        <v>154723</v>
      </c>
      <c r="G442" s="324">
        <f t="shared" si="33"/>
        <v>99.62846104314231</v>
      </c>
    </row>
    <row r="443" spans="1:7" ht="22.5" customHeight="1">
      <c r="A443" s="271"/>
      <c r="B443" s="271"/>
      <c r="C443" s="325" t="s">
        <v>354</v>
      </c>
      <c r="D443" s="323">
        <v>130000</v>
      </c>
      <c r="E443" s="323">
        <v>155300</v>
      </c>
      <c r="F443" s="323">
        <v>154723</v>
      </c>
      <c r="G443" s="324">
        <f t="shared" si="33"/>
        <v>99.62846104314231</v>
      </c>
    </row>
    <row r="444" spans="1:7" ht="22.5" customHeight="1">
      <c r="A444" s="271"/>
      <c r="B444" s="271">
        <v>90002</v>
      </c>
      <c r="C444" s="325" t="s">
        <v>188</v>
      </c>
      <c r="D444" s="323">
        <f>SUM(D445)</f>
        <v>10287000</v>
      </c>
      <c r="E444" s="323">
        <f>SUM(E445)</f>
        <v>8676000</v>
      </c>
      <c r="F444" s="323">
        <f>SUM(F445)</f>
        <v>7504009.33</v>
      </c>
      <c r="G444" s="324">
        <f t="shared" si="33"/>
        <v>86.49157826187182</v>
      </c>
    </row>
    <row r="445" spans="1:7" ht="22.5" customHeight="1">
      <c r="A445" s="271"/>
      <c r="B445" s="271"/>
      <c r="C445" s="322" t="s">
        <v>349</v>
      </c>
      <c r="D445" s="323">
        <f>SUM(D446:D447)</f>
        <v>10287000</v>
      </c>
      <c r="E445" s="323">
        <f>SUM(E446:E447)</f>
        <v>8676000</v>
      </c>
      <c r="F445" s="323">
        <f>SUM(F446:F447)</f>
        <v>7504009.33</v>
      </c>
      <c r="G445" s="324">
        <f t="shared" si="33"/>
        <v>86.49157826187182</v>
      </c>
    </row>
    <row r="446" spans="1:7" ht="22.5" customHeight="1">
      <c r="A446" s="271"/>
      <c r="B446" s="271"/>
      <c r="C446" s="325" t="s">
        <v>350</v>
      </c>
      <c r="D446" s="323">
        <v>429500</v>
      </c>
      <c r="E446" s="323">
        <v>429500</v>
      </c>
      <c r="F446" s="323">
        <v>402237.79</v>
      </c>
      <c r="G446" s="324">
        <f t="shared" si="33"/>
        <v>93.6525704307334</v>
      </c>
    </row>
    <row r="447" spans="1:7" ht="22.5" customHeight="1">
      <c r="A447" s="271"/>
      <c r="B447" s="271"/>
      <c r="C447" s="325" t="s">
        <v>359</v>
      </c>
      <c r="D447" s="323">
        <v>9857500</v>
      </c>
      <c r="E447" s="323">
        <v>8246500</v>
      </c>
      <c r="F447" s="323">
        <v>7101771.54</v>
      </c>
      <c r="G447" s="324">
        <f t="shared" si="33"/>
        <v>86.11861444249075</v>
      </c>
    </row>
    <row r="448" spans="1:7" ht="22.5" customHeight="1">
      <c r="A448" s="271"/>
      <c r="B448" s="271">
        <v>90003</v>
      </c>
      <c r="C448" s="325" t="s">
        <v>189</v>
      </c>
      <c r="D448" s="323">
        <f aca="true" t="shared" si="35" ref="D448:F449">SUM(D449)</f>
        <v>114000</v>
      </c>
      <c r="E448" s="323">
        <f t="shared" si="35"/>
        <v>222600</v>
      </c>
      <c r="F448" s="323">
        <f t="shared" si="35"/>
        <v>198446.8</v>
      </c>
      <c r="G448" s="324">
        <f t="shared" si="33"/>
        <v>89.14950584007187</v>
      </c>
    </row>
    <row r="449" spans="1:7" ht="22.5" customHeight="1">
      <c r="A449" s="271"/>
      <c r="B449" s="271"/>
      <c r="C449" s="322" t="s">
        <v>349</v>
      </c>
      <c r="D449" s="323">
        <f t="shared" si="35"/>
        <v>114000</v>
      </c>
      <c r="E449" s="323">
        <f t="shared" si="35"/>
        <v>222600</v>
      </c>
      <c r="F449" s="323">
        <f t="shared" si="35"/>
        <v>198446.8</v>
      </c>
      <c r="G449" s="324">
        <f t="shared" si="33"/>
        <v>89.14950584007187</v>
      </c>
    </row>
    <row r="450" spans="1:7" ht="22.5" customHeight="1">
      <c r="A450" s="271"/>
      <c r="B450" s="271"/>
      <c r="C450" s="325" t="s">
        <v>359</v>
      </c>
      <c r="D450" s="323">
        <v>114000</v>
      </c>
      <c r="E450" s="323">
        <v>222600</v>
      </c>
      <c r="F450" s="323">
        <v>198446.8</v>
      </c>
      <c r="G450" s="324">
        <f t="shared" si="33"/>
        <v>89.14950584007187</v>
      </c>
    </row>
    <row r="451" spans="1:7" ht="22.5" customHeight="1">
      <c r="A451" s="271"/>
      <c r="B451" s="271">
        <v>90004</v>
      </c>
      <c r="C451" s="325" t="s">
        <v>190</v>
      </c>
      <c r="D451" s="323">
        <f>SUM(D452,D454)</f>
        <v>8297000</v>
      </c>
      <c r="E451" s="323">
        <f>SUM(E452,E454)</f>
        <v>4755302</v>
      </c>
      <c r="F451" s="323">
        <f>SUM(F452,F454)</f>
        <v>3995768.14</v>
      </c>
      <c r="G451" s="333">
        <f>SUM(G452)</f>
        <v>90.9000036147017</v>
      </c>
    </row>
    <row r="452" spans="1:7" ht="22.5" customHeight="1">
      <c r="A452" s="271"/>
      <c r="B452" s="271"/>
      <c r="C452" s="322" t="s">
        <v>349</v>
      </c>
      <c r="D452" s="323">
        <f>SUM(D453:D453)</f>
        <v>1207000</v>
      </c>
      <c r="E452" s="323">
        <f>SUM(E453:E453)</f>
        <v>1383240</v>
      </c>
      <c r="F452" s="323">
        <f>SUM(F453:F453)</f>
        <v>1257365.21</v>
      </c>
      <c r="G452" s="324">
        <f t="shared" si="33"/>
        <v>90.9000036147017</v>
      </c>
    </row>
    <row r="453" spans="1:7" ht="22.5" customHeight="1">
      <c r="A453" s="271"/>
      <c r="B453" s="271"/>
      <c r="C453" s="325" t="s">
        <v>359</v>
      </c>
      <c r="D453" s="323">
        <v>1207000</v>
      </c>
      <c r="E453" s="323">
        <v>1383240</v>
      </c>
      <c r="F453" s="323">
        <v>1257365.21</v>
      </c>
      <c r="G453" s="324">
        <f t="shared" si="33"/>
        <v>90.9000036147017</v>
      </c>
    </row>
    <row r="454" spans="1:7" ht="22.5" customHeight="1">
      <c r="A454" s="271"/>
      <c r="B454" s="271"/>
      <c r="C454" s="322" t="s">
        <v>353</v>
      </c>
      <c r="D454" s="323">
        <f>SUM(D455)</f>
        <v>7090000</v>
      </c>
      <c r="E454" s="323">
        <f>SUM(E455)</f>
        <v>3372062</v>
      </c>
      <c r="F454" s="323">
        <f>SUM(F455)</f>
        <v>2738402.93</v>
      </c>
      <c r="G454" s="324">
        <f t="shared" si="33"/>
        <v>81.20855814632115</v>
      </c>
    </row>
    <row r="455" spans="1:7" ht="22.5" customHeight="1">
      <c r="A455" s="271"/>
      <c r="B455" s="271"/>
      <c r="C455" s="325" t="s">
        <v>354</v>
      </c>
      <c r="D455" s="323">
        <v>7090000</v>
      </c>
      <c r="E455" s="323">
        <v>3372062</v>
      </c>
      <c r="F455" s="323">
        <v>2738402.93</v>
      </c>
      <c r="G455" s="324">
        <f t="shared" si="33"/>
        <v>81.20855814632115</v>
      </c>
    </row>
    <row r="456" spans="1:7" ht="22.5" customHeight="1">
      <c r="A456" s="271"/>
      <c r="B456" s="271">
        <v>90005</v>
      </c>
      <c r="C456" s="325" t="s">
        <v>489</v>
      </c>
      <c r="D456" s="323">
        <f>SUM(D457,D459)</f>
        <v>423546</v>
      </c>
      <c r="E456" s="323">
        <f>SUM(E457,E459)</f>
        <v>260807.5</v>
      </c>
      <c r="F456" s="323">
        <f>SUM(F457,F459)</f>
        <v>234737.87</v>
      </c>
      <c r="G456" s="324">
        <f t="shared" si="33"/>
        <v>90.00426368106746</v>
      </c>
    </row>
    <row r="457" spans="1:7" ht="22.5" customHeight="1">
      <c r="A457" s="271"/>
      <c r="B457" s="271"/>
      <c r="C457" s="322" t="s">
        <v>349</v>
      </c>
      <c r="D457" s="323">
        <f>SUM(D458)</f>
        <v>12028</v>
      </c>
      <c r="E457" s="323">
        <f>SUM(E458)</f>
        <v>117789.5</v>
      </c>
      <c r="F457" s="323">
        <f>SUM(F458)</f>
        <v>91719.87</v>
      </c>
      <c r="G457" s="324">
        <f t="shared" si="33"/>
        <v>77.86761128963107</v>
      </c>
    </row>
    <row r="458" spans="1:7" ht="22.5" customHeight="1">
      <c r="A458" s="271"/>
      <c r="B458" s="271"/>
      <c r="C458" s="325" t="s">
        <v>359</v>
      </c>
      <c r="D458" s="323">
        <v>12028</v>
      </c>
      <c r="E458" s="323">
        <v>117789.5</v>
      </c>
      <c r="F458" s="323">
        <v>91719.87</v>
      </c>
      <c r="G458" s="324">
        <f t="shared" si="33"/>
        <v>77.86761128963107</v>
      </c>
    </row>
    <row r="459" spans="1:7" ht="22.5" customHeight="1">
      <c r="A459" s="271"/>
      <c r="B459" s="271"/>
      <c r="C459" s="322" t="s">
        <v>353</v>
      </c>
      <c r="D459" s="323">
        <f>SUM(D460)</f>
        <v>411518</v>
      </c>
      <c r="E459" s="323">
        <f>SUM(E460)</f>
        <v>143018</v>
      </c>
      <c r="F459" s="323">
        <f>SUM(F460)</f>
        <v>143018</v>
      </c>
      <c r="G459" s="324">
        <f t="shared" si="33"/>
        <v>100</v>
      </c>
    </row>
    <row r="460" spans="1:7" ht="22.5" customHeight="1">
      <c r="A460" s="271"/>
      <c r="B460" s="271"/>
      <c r="C460" s="325" t="s">
        <v>354</v>
      </c>
      <c r="D460" s="323">
        <v>411518</v>
      </c>
      <c r="E460" s="323">
        <v>143018</v>
      </c>
      <c r="F460" s="323">
        <v>143018</v>
      </c>
      <c r="G460" s="324">
        <f t="shared" si="33"/>
        <v>100</v>
      </c>
    </row>
    <row r="461" spans="1:256" s="172" customFormat="1" ht="22.5" customHeight="1">
      <c r="A461" s="271"/>
      <c r="B461" s="271">
        <v>90013</v>
      </c>
      <c r="C461" s="325" t="s">
        <v>191</v>
      </c>
      <c r="D461" s="323">
        <f>SUM(D462,D465)</f>
        <v>800600</v>
      </c>
      <c r="E461" s="323">
        <f>SUM(E462,E465)</f>
        <v>1410600</v>
      </c>
      <c r="F461" s="323">
        <f>SUM(F462,F465)</f>
        <v>1371058</v>
      </c>
      <c r="G461" s="324">
        <f t="shared" si="33"/>
        <v>97.1967956897774</v>
      </c>
      <c r="J461" s="173"/>
      <c r="IT461" s="68"/>
      <c r="IU461" s="68"/>
      <c r="IV461" s="68"/>
    </row>
    <row r="462" spans="1:7" ht="22.5" customHeight="1">
      <c r="A462" s="271"/>
      <c r="B462" s="271"/>
      <c r="C462" s="322" t="s">
        <v>349</v>
      </c>
      <c r="D462" s="323">
        <f>SUM(D463:D464)</f>
        <v>200600</v>
      </c>
      <c r="E462" s="323">
        <f>SUM(E463:E464)</f>
        <v>160600</v>
      </c>
      <c r="F462" s="323">
        <f>SUM(F463:F464)</f>
        <v>121058</v>
      </c>
      <c r="G462" s="324">
        <f t="shared" si="33"/>
        <v>75.3785803237858</v>
      </c>
    </row>
    <row r="463" spans="1:7" ht="22.5" customHeight="1">
      <c r="A463" s="271"/>
      <c r="B463" s="271"/>
      <c r="C463" s="325" t="s">
        <v>359</v>
      </c>
      <c r="D463" s="323">
        <v>195600</v>
      </c>
      <c r="E463" s="323">
        <v>155600</v>
      </c>
      <c r="F463" s="323">
        <v>116058</v>
      </c>
      <c r="G463" s="324">
        <f t="shared" si="33"/>
        <v>74.58740359897172</v>
      </c>
    </row>
    <row r="464" spans="1:7" ht="22.5" customHeight="1">
      <c r="A464" s="271"/>
      <c r="B464" s="271"/>
      <c r="C464" s="325" t="s">
        <v>351</v>
      </c>
      <c r="D464" s="323">
        <v>5000</v>
      </c>
      <c r="E464" s="323">
        <v>5000</v>
      </c>
      <c r="F464" s="323">
        <v>5000</v>
      </c>
      <c r="G464" s="324">
        <f t="shared" si="33"/>
        <v>100</v>
      </c>
    </row>
    <row r="465" spans="1:7" ht="22.5" customHeight="1">
      <c r="A465" s="271"/>
      <c r="B465" s="271"/>
      <c r="C465" s="322" t="s">
        <v>353</v>
      </c>
      <c r="D465" s="323">
        <f>SUM(D466)</f>
        <v>600000</v>
      </c>
      <c r="E465" s="323">
        <f>SUM(E466)</f>
        <v>1250000</v>
      </c>
      <c r="F465" s="323">
        <f>SUM(F466)</f>
        <v>1250000</v>
      </c>
      <c r="G465" s="324">
        <f t="shared" si="33"/>
        <v>100</v>
      </c>
    </row>
    <row r="466" spans="1:7" ht="22.5" customHeight="1">
      <c r="A466" s="271"/>
      <c r="B466" s="271"/>
      <c r="C466" s="325" t="s">
        <v>354</v>
      </c>
      <c r="D466" s="323">
        <v>600000</v>
      </c>
      <c r="E466" s="323">
        <v>1250000</v>
      </c>
      <c r="F466" s="323">
        <v>1250000</v>
      </c>
      <c r="G466" s="324">
        <f t="shared" si="33"/>
        <v>100</v>
      </c>
    </row>
    <row r="467" spans="1:7" ht="22.5" customHeight="1">
      <c r="A467" s="271"/>
      <c r="B467" s="271">
        <v>90015</v>
      </c>
      <c r="C467" s="325" t="s">
        <v>192</v>
      </c>
      <c r="D467" s="323">
        <f>SUM(D468,D470)</f>
        <v>2391100</v>
      </c>
      <c r="E467" s="323">
        <f>SUM(E468,E470)</f>
        <v>3101275</v>
      </c>
      <c r="F467" s="323">
        <f>SUM(F468,F470)</f>
        <v>2786878.4699999997</v>
      </c>
      <c r="G467" s="324">
        <f t="shared" si="33"/>
        <v>89.86234597060886</v>
      </c>
    </row>
    <row r="468" spans="1:7" ht="22.5" customHeight="1">
      <c r="A468" s="271"/>
      <c r="B468" s="271"/>
      <c r="C468" s="322" t="s">
        <v>349</v>
      </c>
      <c r="D468" s="323">
        <f>SUM(D469:D469)</f>
        <v>1986100</v>
      </c>
      <c r="E468" s="323">
        <f>SUM(E469:E469)</f>
        <v>2295325</v>
      </c>
      <c r="F468" s="323">
        <f>SUM(F469:F469)</f>
        <v>2007629.98</v>
      </c>
      <c r="G468" s="324">
        <f t="shared" si="33"/>
        <v>87.46604424210079</v>
      </c>
    </row>
    <row r="469" spans="1:7" ht="22.5" customHeight="1">
      <c r="A469" s="271"/>
      <c r="B469" s="271"/>
      <c r="C469" s="325" t="s">
        <v>359</v>
      </c>
      <c r="D469" s="323">
        <v>1986100</v>
      </c>
      <c r="E469" s="323">
        <v>2295325</v>
      </c>
      <c r="F469" s="323">
        <v>2007629.98</v>
      </c>
      <c r="G469" s="324">
        <f t="shared" si="33"/>
        <v>87.46604424210079</v>
      </c>
    </row>
    <row r="470" spans="1:7" ht="22.5" customHeight="1">
      <c r="A470" s="271"/>
      <c r="B470" s="271"/>
      <c r="C470" s="322" t="s">
        <v>353</v>
      </c>
      <c r="D470" s="323">
        <f>SUM(D471)</f>
        <v>405000</v>
      </c>
      <c r="E470" s="323">
        <f>SUM(E471)</f>
        <v>805950</v>
      </c>
      <c r="F470" s="323">
        <f>SUM(F471)</f>
        <v>779248.49</v>
      </c>
      <c r="G470" s="324">
        <f t="shared" si="33"/>
        <v>96.68695204417148</v>
      </c>
    </row>
    <row r="471" spans="1:7" ht="22.5" customHeight="1">
      <c r="A471" s="271"/>
      <c r="B471" s="271"/>
      <c r="C471" s="325" t="s">
        <v>354</v>
      </c>
      <c r="D471" s="323">
        <v>405000</v>
      </c>
      <c r="E471" s="323">
        <v>805950</v>
      </c>
      <c r="F471" s="323">
        <v>779248.49</v>
      </c>
      <c r="G471" s="324">
        <f t="shared" si="33"/>
        <v>96.68695204417148</v>
      </c>
    </row>
    <row r="472" spans="1:7" ht="22.5" customHeight="1">
      <c r="A472" s="271"/>
      <c r="B472" s="271">
        <v>90095</v>
      </c>
      <c r="C472" s="325" t="s">
        <v>10</v>
      </c>
      <c r="D472" s="323">
        <f>SUM(D473,D477)</f>
        <v>3174642</v>
      </c>
      <c r="E472" s="323">
        <f>SUM(E473,E477)</f>
        <v>2975322</v>
      </c>
      <c r="F472" s="323">
        <f>SUM(F473,F477)</f>
        <v>2392398.6500000004</v>
      </c>
      <c r="G472" s="324">
        <f t="shared" si="33"/>
        <v>80.40805835469239</v>
      </c>
    </row>
    <row r="473" spans="1:7" ht="22.5" customHeight="1">
      <c r="A473" s="271"/>
      <c r="B473" s="271"/>
      <c r="C473" s="322" t="s">
        <v>349</v>
      </c>
      <c r="D473" s="323">
        <f>SUM(D474:D476)</f>
        <v>1119642</v>
      </c>
      <c r="E473" s="323">
        <f>SUM(E474:E476)</f>
        <v>958322</v>
      </c>
      <c r="F473" s="323">
        <f>SUM(F474:F476)</f>
        <v>643999.8500000001</v>
      </c>
      <c r="G473" s="324">
        <f aca="true" t="shared" si="36" ref="G473:G545">F473/E473*100</f>
        <v>67.20077907008293</v>
      </c>
    </row>
    <row r="474" spans="1:7" ht="22.5" customHeight="1">
      <c r="A474" s="271"/>
      <c r="B474" s="271"/>
      <c r="C474" s="325" t="s">
        <v>350</v>
      </c>
      <c r="D474" s="323">
        <v>46440</v>
      </c>
      <c r="E474" s="323">
        <v>46210</v>
      </c>
      <c r="F474" s="323">
        <v>38204.19</v>
      </c>
      <c r="G474" s="324">
        <f t="shared" si="36"/>
        <v>82.67515689244753</v>
      </c>
    </row>
    <row r="475" spans="1:7" ht="22.5" customHeight="1">
      <c r="A475" s="271"/>
      <c r="B475" s="271"/>
      <c r="C475" s="325" t="s">
        <v>359</v>
      </c>
      <c r="D475" s="323">
        <v>1071202</v>
      </c>
      <c r="E475" s="323">
        <v>910112</v>
      </c>
      <c r="F475" s="323">
        <v>605795.66</v>
      </c>
      <c r="G475" s="324">
        <f t="shared" si="36"/>
        <v>66.56275930874442</v>
      </c>
    </row>
    <row r="476" spans="1:7" ht="22.5" customHeight="1">
      <c r="A476" s="271"/>
      <c r="B476" s="271"/>
      <c r="C476" s="325" t="s">
        <v>352</v>
      </c>
      <c r="D476" s="323">
        <v>2000</v>
      </c>
      <c r="E476" s="323">
        <v>2000</v>
      </c>
      <c r="F476" s="323">
        <v>0</v>
      </c>
      <c r="G476" s="324">
        <f t="shared" si="36"/>
        <v>0</v>
      </c>
    </row>
    <row r="477" spans="1:7" ht="22.5" customHeight="1">
      <c r="A477" s="271"/>
      <c r="B477" s="271"/>
      <c r="C477" s="322" t="s">
        <v>353</v>
      </c>
      <c r="D477" s="323">
        <f>SUM(D478:D479)</f>
        <v>2055000</v>
      </c>
      <c r="E477" s="323">
        <f>SUM(E478:E479)</f>
        <v>2017000</v>
      </c>
      <c r="F477" s="323">
        <f>SUM(F478:F479)</f>
        <v>1748398.8</v>
      </c>
      <c r="G477" s="324">
        <f t="shared" si="36"/>
        <v>86.68313336638572</v>
      </c>
    </row>
    <row r="478" spans="1:7" ht="22.5" customHeight="1">
      <c r="A478" s="271"/>
      <c r="B478" s="271"/>
      <c r="C478" s="325" t="s">
        <v>354</v>
      </c>
      <c r="D478" s="323">
        <v>1970000</v>
      </c>
      <c r="E478" s="323">
        <v>1860000</v>
      </c>
      <c r="F478" s="323">
        <v>1592068.8</v>
      </c>
      <c r="G478" s="324">
        <f t="shared" si="36"/>
        <v>85.59509677419355</v>
      </c>
    </row>
    <row r="479" spans="1:7" ht="22.5" customHeight="1">
      <c r="A479" s="271"/>
      <c r="B479" s="271"/>
      <c r="C479" s="325" t="s">
        <v>210</v>
      </c>
      <c r="D479" s="323">
        <v>85000</v>
      </c>
      <c r="E479" s="323">
        <v>157000</v>
      </c>
      <c r="F479" s="323">
        <v>156330</v>
      </c>
      <c r="G479" s="324">
        <f t="shared" si="36"/>
        <v>99.5732484076433</v>
      </c>
    </row>
    <row r="480" spans="1:256" s="172" customFormat="1" ht="22.5" customHeight="1">
      <c r="A480" s="448">
        <v>921</v>
      </c>
      <c r="B480" s="448"/>
      <c r="C480" s="449" t="s">
        <v>193</v>
      </c>
      <c r="D480" s="450">
        <f>SUM(D481,D486)</f>
        <v>6468051</v>
      </c>
      <c r="E480" s="450">
        <f>SUM(E481,E486)</f>
        <v>8256616</v>
      </c>
      <c r="F480" s="450">
        <f>SUM(F481,F486)</f>
        <v>8050223.09</v>
      </c>
      <c r="G480" s="451">
        <f t="shared" si="36"/>
        <v>97.50027238762225</v>
      </c>
      <c r="J480" s="173"/>
      <c r="IT480" s="68"/>
      <c r="IU480" s="68"/>
      <c r="IV480" s="68"/>
    </row>
    <row r="481" spans="1:7" ht="22.5" customHeight="1">
      <c r="A481" s="271"/>
      <c r="B481" s="271"/>
      <c r="C481" s="322" t="s">
        <v>349</v>
      </c>
      <c r="D481" s="323">
        <f>SUM(D482:D485)</f>
        <v>6253551</v>
      </c>
      <c r="E481" s="323">
        <f>SUM(E482:E485)</f>
        <v>7394116</v>
      </c>
      <c r="F481" s="323">
        <f>SUM(F482:F485)</f>
        <v>7347945.59</v>
      </c>
      <c r="G481" s="324">
        <f t="shared" si="36"/>
        <v>99.37557904149732</v>
      </c>
    </row>
    <row r="482" spans="1:7" ht="22.5" customHeight="1">
      <c r="A482" s="271"/>
      <c r="B482" s="271"/>
      <c r="C482" s="325" t="s">
        <v>350</v>
      </c>
      <c r="D482" s="323">
        <f>SUM(D511,D516)</f>
        <v>10100</v>
      </c>
      <c r="E482" s="323">
        <f>SUM(E511,E516)</f>
        <v>11990</v>
      </c>
      <c r="F482" s="323">
        <f>SUM(F511,F516)</f>
        <v>7382.08</v>
      </c>
      <c r="G482" s="324">
        <f t="shared" si="36"/>
        <v>61.56864053377815</v>
      </c>
    </row>
    <row r="483" spans="1:7" ht="22.5" customHeight="1">
      <c r="A483" s="271"/>
      <c r="B483" s="271"/>
      <c r="C483" s="325" t="s">
        <v>359</v>
      </c>
      <c r="D483" s="323">
        <f>SUM(D491,D512,D517)</f>
        <v>140720</v>
      </c>
      <c r="E483" s="323">
        <f>SUM(E491,E512,E517)</f>
        <v>79630</v>
      </c>
      <c r="F483" s="323">
        <f>SUM(F491,F512,F517)</f>
        <v>76398.29</v>
      </c>
      <c r="G483" s="324">
        <f t="shared" si="36"/>
        <v>95.94159236468667</v>
      </c>
    </row>
    <row r="484" spans="1:7" ht="22.5" customHeight="1">
      <c r="A484" s="271"/>
      <c r="B484" s="271"/>
      <c r="C484" s="325" t="s">
        <v>351</v>
      </c>
      <c r="D484" s="323">
        <f>SUM(D492,D495,D501,D506,D513)</f>
        <v>6081981</v>
      </c>
      <c r="E484" s="323">
        <f>SUM(E492,E495,E501,E506,E513)</f>
        <v>7289996</v>
      </c>
      <c r="F484" s="323">
        <f>SUM(F492,F495,F501,F506,F513)</f>
        <v>7251665.22</v>
      </c>
      <c r="G484" s="324">
        <f t="shared" si="36"/>
        <v>99.47420026019218</v>
      </c>
    </row>
    <row r="485" spans="1:7" ht="22.5" customHeight="1">
      <c r="A485" s="271"/>
      <c r="B485" s="271"/>
      <c r="C485" s="325" t="s">
        <v>352</v>
      </c>
      <c r="D485" s="323">
        <f>SUM(D518)</f>
        <v>20750</v>
      </c>
      <c r="E485" s="323">
        <f>SUM(E518)</f>
        <v>12500</v>
      </c>
      <c r="F485" s="323">
        <f>SUM(F518)</f>
        <v>12500</v>
      </c>
      <c r="G485" s="324">
        <f t="shared" si="36"/>
        <v>100</v>
      </c>
    </row>
    <row r="486" spans="1:7" ht="22.5" customHeight="1">
      <c r="A486" s="271"/>
      <c r="B486" s="271"/>
      <c r="C486" s="322" t="s">
        <v>353</v>
      </c>
      <c r="D486" s="323">
        <f>SUM(D487:D488)</f>
        <v>214500</v>
      </c>
      <c r="E486" s="323">
        <f>SUM(E487:E488)</f>
        <v>862500</v>
      </c>
      <c r="F486" s="323">
        <f>SUM(F487:F488)</f>
        <v>702277.5</v>
      </c>
      <c r="G486" s="324">
        <f t="shared" si="36"/>
        <v>81.42347826086956</v>
      </c>
    </row>
    <row r="487" spans="1:7" ht="22.5" customHeight="1">
      <c r="A487" s="271"/>
      <c r="B487" s="271"/>
      <c r="C487" s="325" t="s">
        <v>354</v>
      </c>
      <c r="D487" s="323">
        <f>SUM(D497)</f>
        <v>0</v>
      </c>
      <c r="E487" s="323">
        <f>SUM(E497)</f>
        <v>580000</v>
      </c>
      <c r="F487" s="323">
        <f>SUM(F497)</f>
        <v>430008</v>
      </c>
      <c r="G487" s="324">
        <f t="shared" si="36"/>
        <v>74.13931034482759</v>
      </c>
    </row>
    <row r="488" spans="1:7" ht="22.5" customHeight="1">
      <c r="A488" s="271"/>
      <c r="B488" s="271"/>
      <c r="C488" s="325" t="s">
        <v>210</v>
      </c>
      <c r="D488" s="323">
        <f>SUM(D498,D503,D508)</f>
        <v>214500</v>
      </c>
      <c r="E488" s="323">
        <f>SUM(E498,E503,E508)</f>
        <v>282500</v>
      </c>
      <c r="F488" s="323">
        <f>SUM(F498,F503,F508)</f>
        <v>272269.5</v>
      </c>
      <c r="G488" s="324">
        <f t="shared" si="36"/>
        <v>96.37858407079646</v>
      </c>
    </row>
    <row r="489" spans="1:7" ht="22.5" customHeight="1">
      <c r="A489" s="271"/>
      <c r="B489" s="271">
        <v>92105</v>
      </c>
      <c r="C489" s="325" t="s">
        <v>194</v>
      </c>
      <c r="D489" s="323">
        <f>SUM(D490)</f>
        <v>319000</v>
      </c>
      <c r="E489" s="323">
        <f>SUM(E490)</f>
        <v>93600</v>
      </c>
      <c r="F489" s="323">
        <f>SUM(F490)</f>
        <v>87794.3</v>
      </c>
      <c r="G489" s="324">
        <f t="shared" si="36"/>
        <v>93.79732905982905</v>
      </c>
    </row>
    <row r="490" spans="1:256" s="172" customFormat="1" ht="22.5" customHeight="1">
      <c r="A490" s="271"/>
      <c r="B490" s="271"/>
      <c r="C490" s="322" t="s">
        <v>349</v>
      </c>
      <c r="D490" s="323">
        <f>SUM(D491:D492)</f>
        <v>319000</v>
      </c>
      <c r="E490" s="323">
        <f>SUM(E491:E492)</f>
        <v>93600</v>
      </c>
      <c r="F490" s="323">
        <f>SUM(F491:F492)</f>
        <v>87794.3</v>
      </c>
      <c r="G490" s="324">
        <f t="shared" si="36"/>
        <v>93.79732905982905</v>
      </c>
      <c r="J490" s="173"/>
      <c r="IT490" s="68"/>
      <c r="IU490" s="68"/>
      <c r="IV490" s="68"/>
    </row>
    <row r="491" spans="1:256" s="12" customFormat="1" ht="22.5" customHeight="1">
      <c r="A491" s="271"/>
      <c r="B491" s="271"/>
      <c r="C491" s="325" t="s">
        <v>359</v>
      </c>
      <c r="D491" s="323">
        <v>0</v>
      </c>
      <c r="E491" s="323">
        <v>15000</v>
      </c>
      <c r="F491" s="323">
        <v>14317.7</v>
      </c>
      <c r="G491" s="324">
        <f t="shared" si="36"/>
        <v>95.45133333333334</v>
      </c>
      <c r="J491" s="87"/>
      <c r="IT491" s="9"/>
      <c r="IU491" s="9"/>
      <c r="IV491" s="9"/>
    </row>
    <row r="492" spans="1:7" ht="22.5" customHeight="1">
      <c r="A492" s="271"/>
      <c r="B492" s="271"/>
      <c r="C492" s="325" t="s">
        <v>351</v>
      </c>
      <c r="D492" s="323">
        <v>319000</v>
      </c>
      <c r="E492" s="323">
        <v>78600</v>
      </c>
      <c r="F492" s="323">
        <v>73476.6</v>
      </c>
      <c r="G492" s="324">
        <f t="shared" si="36"/>
        <v>93.48167938931299</v>
      </c>
    </row>
    <row r="493" spans="1:7" ht="22.5" customHeight="1">
      <c r="A493" s="271"/>
      <c r="B493" s="271">
        <v>92114</v>
      </c>
      <c r="C493" s="325" t="s">
        <v>195</v>
      </c>
      <c r="D493" s="323">
        <f>SUM(D494,D496)</f>
        <v>2171791</v>
      </c>
      <c r="E493" s="323">
        <f>SUM(E494,E496)</f>
        <v>3286406</v>
      </c>
      <c r="F493" s="323">
        <f>SUM(F494,F496)</f>
        <v>3126605.45</v>
      </c>
      <c r="G493" s="324">
        <f t="shared" si="36"/>
        <v>95.13752865592383</v>
      </c>
    </row>
    <row r="494" spans="1:7" ht="22.5" customHeight="1">
      <c r="A494" s="271"/>
      <c r="B494" s="271"/>
      <c r="C494" s="322" t="s">
        <v>349</v>
      </c>
      <c r="D494" s="323">
        <f>SUM(D495)</f>
        <v>2071791</v>
      </c>
      <c r="E494" s="323">
        <f>SUM(E495)</f>
        <v>2548406</v>
      </c>
      <c r="F494" s="323">
        <f>SUM(F495)</f>
        <v>2548406</v>
      </c>
      <c r="G494" s="324">
        <f t="shared" si="36"/>
        <v>100</v>
      </c>
    </row>
    <row r="495" spans="1:7" ht="22.5" customHeight="1">
      <c r="A495" s="271"/>
      <c r="B495" s="271"/>
      <c r="C495" s="325" t="s">
        <v>351</v>
      </c>
      <c r="D495" s="323">
        <v>2071791</v>
      </c>
      <c r="E495" s="323">
        <v>2548406</v>
      </c>
      <c r="F495" s="323">
        <v>2548406</v>
      </c>
      <c r="G495" s="324">
        <f t="shared" si="36"/>
        <v>100</v>
      </c>
    </row>
    <row r="496" spans="1:7" ht="22.5" customHeight="1">
      <c r="A496" s="271"/>
      <c r="B496" s="271"/>
      <c r="C496" s="322" t="s">
        <v>353</v>
      </c>
      <c r="D496" s="323">
        <f>SUM(D497:D498)</f>
        <v>100000</v>
      </c>
      <c r="E496" s="323">
        <f>SUM(E497:E498)</f>
        <v>738000</v>
      </c>
      <c r="F496" s="323">
        <f>SUM(F497:F498)</f>
        <v>578199.45</v>
      </c>
      <c r="G496" s="324">
        <f t="shared" si="36"/>
        <v>78.34680894308943</v>
      </c>
    </row>
    <row r="497" spans="1:7" ht="22.5" customHeight="1">
      <c r="A497" s="271"/>
      <c r="B497" s="271"/>
      <c r="C497" s="325" t="s">
        <v>354</v>
      </c>
      <c r="D497" s="323">
        <v>0</v>
      </c>
      <c r="E497" s="323">
        <v>580000</v>
      </c>
      <c r="F497" s="323">
        <v>430008</v>
      </c>
      <c r="G497" s="324">
        <f t="shared" si="36"/>
        <v>74.13931034482759</v>
      </c>
    </row>
    <row r="498" spans="1:7" ht="22.5" customHeight="1">
      <c r="A498" s="271"/>
      <c r="B498" s="271"/>
      <c r="C498" s="325" t="s">
        <v>210</v>
      </c>
      <c r="D498" s="323">
        <v>100000</v>
      </c>
      <c r="E498" s="323">
        <v>158000</v>
      </c>
      <c r="F498" s="323">
        <v>148191.45</v>
      </c>
      <c r="G498" s="324">
        <f t="shared" si="36"/>
        <v>93.79205696202533</v>
      </c>
    </row>
    <row r="499" spans="1:7" ht="22.5" customHeight="1">
      <c r="A499" s="271"/>
      <c r="B499" s="271">
        <v>92116</v>
      </c>
      <c r="C499" s="325" t="s">
        <v>196</v>
      </c>
      <c r="D499" s="323">
        <f>SUM(D500,D502)</f>
        <v>2155404</v>
      </c>
      <c r="E499" s="323">
        <f>SUM(E500,E502)</f>
        <v>2243404</v>
      </c>
      <c r="F499" s="323">
        <f>SUM(F500,F502)</f>
        <v>2243404</v>
      </c>
      <c r="G499" s="324">
        <f t="shared" si="36"/>
        <v>100</v>
      </c>
    </row>
    <row r="500" spans="1:7" ht="22.5" customHeight="1">
      <c r="A500" s="271"/>
      <c r="B500" s="271"/>
      <c r="C500" s="322" t="s">
        <v>349</v>
      </c>
      <c r="D500" s="323">
        <f>SUM(D501)</f>
        <v>2087404</v>
      </c>
      <c r="E500" s="323">
        <f>SUM(E501)</f>
        <v>2165404</v>
      </c>
      <c r="F500" s="323">
        <f>SUM(F501)</f>
        <v>2165404</v>
      </c>
      <c r="G500" s="324">
        <f t="shared" si="36"/>
        <v>100</v>
      </c>
    </row>
    <row r="501" spans="1:7" ht="22.5" customHeight="1">
      <c r="A501" s="271"/>
      <c r="B501" s="271"/>
      <c r="C501" s="325" t="s">
        <v>351</v>
      </c>
      <c r="D501" s="323">
        <v>2087404</v>
      </c>
      <c r="E501" s="323">
        <v>2165404</v>
      </c>
      <c r="F501" s="323">
        <v>2165404</v>
      </c>
      <c r="G501" s="324">
        <f t="shared" si="36"/>
        <v>100</v>
      </c>
    </row>
    <row r="502" spans="1:7" ht="22.5" customHeight="1">
      <c r="A502" s="271"/>
      <c r="B502" s="271"/>
      <c r="C502" s="322" t="s">
        <v>353</v>
      </c>
      <c r="D502" s="323">
        <f>SUM(D503)</f>
        <v>68000</v>
      </c>
      <c r="E502" s="323">
        <f>SUM(E503)</f>
        <v>78000</v>
      </c>
      <c r="F502" s="323">
        <f>SUM(F503)</f>
        <v>78000</v>
      </c>
      <c r="G502" s="324">
        <f t="shared" si="36"/>
        <v>100</v>
      </c>
    </row>
    <row r="503" spans="1:7" ht="22.5" customHeight="1">
      <c r="A503" s="271"/>
      <c r="B503" s="271"/>
      <c r="C503" s="325" t="s">
        <v>210</v>
      </c>
      <c r="D503" s="323">
        <v>68000</v>
      </c>
      <c r="E503" s="323">
        <v>78000</v>
      </c>
      <c r="F503" s="323">
        <v>78000</v>
      </c>
      <c r="G503" s="324">
        <f t="shared" si="36"/>
        <v>100</v>
      </c>
    </row>
    <row r="504" spans="1:7" ht="22.5" customHeight="1">
      <c r="A504" s="271"/>
      <c r="B504" s="271">
        <v>92118</v>
      </c>
      <c r="C504" s="325" t="s">
        <v>197</v>
      </c>
      <c r="D504" s="323">
        <f>SUM(D505,D507)</f>
        <v>672846</v>
      </c>
      <c r="E504" s="323">
        <f>SUM(E505,E507)</f>
        <v>672846</v>
      </c>
      <c r="F504" s="323">
        <f>SUM(F505,F507)</f>
        <v>672424.05</v>
      </c>
      <c r="G504" s="324">
        <f t="shared" si="36"/>
        <v>99.93728877038728</v>
      </c>
    </row>
    <row r="505" spans="1:7" ht="22.5" customHeight="1">
      <c r="A505" s="271"/>
      <c r="B505" s="271"/>
      <c r="C505" s="322" t="s">
        <v>349</v>
      </c>
      <c r="D505" s="323">
        <f>SUM(D506)</f>
        <v>626346</v>
      </c>
      <c r="E505" s="323">
        <f>SUM(E506)</f>
        <v>626346</v>
      </c>
      <c r="F505" s="323">
        <f>SUM(F506)</f>
        <v>626346</v>
      </c>
      <c r="G505" s="324">
        <f t="shared" si="36"/>
        <v>100</v>
      </c>
    </row>
    <row r="506" spans="1:256" s="172" customFormat="1" ht="30.75" customHeight="1">
      <c r="A506" s="271"/>
      <c r="B506" s="271"/>
      <c r="C506" s="325" t="s">
        <v>351</v>
      </c>
      <c r="D506" s="323">
        <v>626346</v>
      </c>
      <c r="E506" s="323">
        <v>626346</v>
      </c>
      <c r="F506" s="323">
        <v>626346</v>
      </c>
      <c r="G506" s="324">
        <f t="shared" si="36"/>
        <v>100</v>
      </c>
      <c r="J506" s="173"/>
      <c r="IT506" s="68"/>
      <c r="IU506" s="68"/>
      <c r="IV506" s="68"/>
    </row>
    <row r="507" spans="1:7" ht="25.5" customHeight="1">
      <c r="A507" s="271"/>
      <c r="B507" s="271"/>
      <c r="C507" s="322" t="s">
        <v>353</v>
      </c>
      <c r="D507" s="323">
        <f>SUM(D508)</f>
        <v>46500</v>
      </c>
      <c r="E507" s="323">
        <f>SUM(E508)</f>
        <v>46500</v>
      </c>
      <c r="F507" s="323">
        <f>SUM(F508)</f>
        <v>46078.05</v>
      </c>
      <c r="G507" s="324">
        <f t="shared" si="36"/>
        <v>99.0925806451613</v>
      </c>
    </row>
    <row r="508" spans="1:7" ht="25.5" customHeight="1">
      <c r="A508" s="271"/>
      <c r="B508" s="271"/>
      <c r="C508" s="325" t="s">
        <v>210</v>
      </c>
      <c r="D508" s="323">
        <v>46500</v>
      </c>
      <c r="E508" s="323">
        <v>46500</v>
      </c>
      <c r="F508" s="323">
        <v>46078.05</v>
      </c>
      <c r="G508" s="324">
        <f t="shared" si="36"/>
        <v>99.0925806451613</v>
      </c>
    </row>
    <row r="509" spans="1:7" ht="21.75" customHeight="1">
      <c r="A509" s="271"/>
      <c r="B509" s="271">
        <v>92120</v>
      </c>
      <c r="C509" s="325" t="s">
        <v>198</v>
      </c>
      <c r="D509" s="323">
        <f>SUM(D510)</f>
        <v>1008160</v>
      </c>
      <c r="E509" s="323">
        <f>SUM(E510)</f>
        <v>1901960</v>
      </c>
      <c r="F509" s="323">
        <f>SUM(F510)</f>
        <v>1868677.9500000002</v>
      </c>
      <c r="G509" s="324">
        <f t="shared" si="36"/>
        <v>98.25011829901786</v>
      </c>
    </row>
    <row r="510" spans="1:7" ht="20.25" customHeight="1">
      <c r="A510" s="271"/>
      <c r="B510" s="271"/>
      <c r="C510" s="322" t="s">
        <v>349</v>
      </c>
      <c r="D510" s="323">
        <f>SUM(D511:D513)</f>
        <v>1008160</v>
      </c>
      <c r="E510" s="323">
        <f>SUM(E511:E513)</f>
        <v>1901960</v>
      </c>
      <c r="F510" s="323">
        <f>SUM(F511:F513)</f>
        <v>1868677.9500000002</v>
      </c>
      <c r="G510" s="324">
        <f t="shared" si="36"/>
        <v>98.25011829901786</v>
      </c>
    </row>
    <row r="511" spans="1:7" ht="20.25" customHeight="1">
      <c r="A511" s="271"/>
      <c r="B511" s="271"/>
      <c r="C511" s="325" t="s">
        <v>350</v>
      </c>
      <c r="D511" s="323">
        <v>0</v>
      </c>
      <c r="E511" s="323">
        <v>2640</v>
      </c>
      <c r="F511" s="323">
        <v>2632.08</v>
      </c>
      <c r="G511" s="324">
        <f t="shared" si="36"/>
        <v>99.7</v>
      </c>
    </row>
    <row r="512" spans="1:7" ht="25.5" customHeight="1">
      <c r="A512" s="271"/>
      <c r="B512" s="271"/>
      <c r="C512" s="325" t="s">
        <v>359</v>
      </c>
      <c r="D512" s="323">
        <v>30720</v>
      </c>
      <c r="E512" s="323">
        <v>28080</v>
      </c>
      <c r="F512" s="323">
        <v>28013.25</v>
      </c>
      <c r="G512" s="324">
        <f t="shared" si="36"/>
        <v>99.76228632478632</v>
      </c>
    </row>
    <row r="513" spans="1:7" ht="21" customHeight="1">
      <c r="A513" s="271"/>
      <c r="B513" s="271"/>
      <c r="C513" s="325" t="s">
        <v>351</v>
      </c>
      <c r="D513" s="323">
        <v>977440</v>
      </c>
      <c r="E513" s="323">
        <v>1871240</v>
      </c>
      <c r="F513" s="323">
        <v>1838032.62</v>
      </c>
      <c r="G513" s="324">
        <f t="shared" si="36"/>
        <v>98.22538103076036</v>
      </c>
    </row>
    <row r="514" spans="1:7" ht="25.5" customHeight="1">
      <c r="A514" s="271"/>
      <c r="B514" s="271">
        <v>92195</v>
      </c>
      <c r="C514" s="325" t="s">
        <v>10</v>
      </c>
      <c r="D514" s="323">
        <f>SUM(D515)</f>
        <v>140850</v>
      </c>
      <c r="E514" s="323">
        <f>SUM(E515)</f>
        <v>58400</v>
      </c>
      <c r="F514" s="323">
        <f>SUM(F515)</f>
        <v>51317.34</v>
      </c>
      <c r="G514" s="324">
        <f t="shared" si="36"/>
        <v>87.87215753424657</v>
      </c>
    </row>
    <row r="515" spans="1:7" ht="25.5" customHeight="1">
      <c r="A515" s="271"/>
      <c r="B515" s="271"/>
      <c r="C515" s="322" t="s">
        <v>349</v>
      </c>
      <c r="D515" s="323">
        <f>SUM(D516:D518)</f>
        <v>140850</v>
      </c>
      <c r="E515" s="323">
        <f>SUM(E516:E518)</f>
        <v>58400</v>
      </c>
      <c r="F515" s="323">
        <f>SUM(F516:F518)</f>
        <v>51317.34</v>
      </c>
      <c r="G515" s="324">
        <f t="shared" si="36"/>
        <v>87.87215753424657</v>
      </c>
    </row>
    <row r="516" spans="1:7" ht="25.5" customHeight="1">
      <c r="A516" s="271"/>
      <c r="B516" s="271"/>
      <c r="C516" s="325" t="s">
        <v>350</v>
      </c>
      <c r="D516" s="323">
        <v>10100</v>
      </c>
      <c r="E516" s="323">
        <v>9350</v>
      </c>
      <c r="F516" s="323">
        <v>4750</v>
      </c>
      <c r="G516" s="324">
        <f t="shared" si="36"/>
        <v>50.80213903743316</v>
      </c>
    </row>
    <row r="517" spans="1:7" ht="25.5" customHeight="1">
      <c r="A517" s="271"/>
      <c r="B517" s="271"/>
      <c r="C517" s="325" t="s">
        <v>359</v>
      </c>
      <c r="D517" s="323">
        <v>110000</v>
      </c>
      <c r="E517" s="323">
        <v>36550</v>
      </c>
      <c r="F517" s="323">
        <v>34067.34</v>
      </c>
      <c r="G517" s="324">
        <f t="shared" si="36"/>
        <v>93.20749658002735</v>
      </c>
    </row>
    <row r="518" spans="1:7" ht="25.5" customHeight="1">
      <c r="A518" s="271"/>
      <c r="B518" s="271"/>
      <c r="C518" s="325" t="s">
        <v>352</v>
      </c>
      <c r="D518" s="323">
        <v>20750</v>
      </c>
      <c r="E518" s="323">
        <v>12500</v>
      </c>
      <c r="F518" s="323">
        <v>12500</v>
      </c>
      <c r="G518" s="324">
        <f t="shared" si="36"/>
        <v>100</v>
      </c>
    </row>
    <row r="519" spans="1:7" ht="36.75" customHeight="1">
      <c r="A519" s="448">
        <v>925</v>
      </c>
      <c r="B519" s="448"/>
      <c r="C519" s="449" t="s">
        <v>490</v>
      </c>
      <c r="D519" s="450">
        <f aca="true" t="shared" si="37" ref="D519:F520">SUM(D520)</f>
        <v>5600</v>
      </c>
      <c r="E519" s="450">
        <f t="shared" si="37"/>
        <v>5600</v>
      </c>
      <c r="F519" s="450">
        <f t="shared" si="37"/>
        <v>0</v>
      </c>
      <c r="G519" s="451">
        <f aca="true" t="shared" si="38" ref="G519:G524">F519/E519*100</f>
        <v>0</v>
      </c>
    </row>
    <row r="520" spans="1:7" ht="25.5" customHeight="1">
      <c r="A520" s="271"/>
      <c r="B520" s="271"/>
      <c r="C520" s="322" t="s">
        <v>349</v>
      </c>
      <c r="D520" s="323">
        <f t="shared" si="37"/>
        <v>5600</v>
      </c>
      <c r="E520" s="323">
        <f t="shared" si="37"/>
        <v>5600</v>
      </c>
      <c r="F520" s="323">
        <f t="shared" si="37"/>
        <v>0</v>
      </c>
      <c r="G520" s="392">
        <f t="shared" si="38"/>
        <v>0</v>
      </c>
    </row>
    <row r="521" spans="1:7" ht="25.5" customHeight="1">
      <c r="A521" s="271"/>
      <c r="B521" s="271"/>
      <c r="C521" s="325" t="s">
        <v>359</v>
      </c>
      <c r="D521" s="323">
        <f>SUM(D524)</f>
        <v>5600</v>
      </c>
      <c r="E521" s="323">
        <f>SUM(E524)</f>
        <v>5600</v>
      </c>
      <c r="F521" s="323">
        <f>SUM(F524)</f>
        <v>0</v>
      </c>
      <c r="G521" s="392">
        <f t="shared" si="38"/>
        <v>0</v>
      </c>
    </row>
    <row r="522" spans="1:7" ht="25.5" customHeight="1">
      <c r="A522" s="271"/>
      <c r="B522" s="271">
        <v>92503</v>
      </c>
      <c r="C522" s="325" t="s">
        <v>491</v>
      </c>
      <c r="D522" s="323">
        <f aca="true" t="shared" si="39" ref="D522:F523">SUM(D523)</f>
        <v>5600</v>
      </c>
      <c r="E522" s="323">
        <f t="shared" si="39"/>
        <v>5600</v>
      </c>
      <c r="F522" s="323">
        <f t="shared" si="39"/>
        <v>0</v>
      </c>
      <c r="G522" s="392">
        <f t="shared" si="38"/>
        <v>0</v>
      </c>
    </row>
    <row r="523" spans="1:7" ht="25.5" customHeight="1">
      <c r="A523" s="271"/>
      <c r="B523" s="271"/>
      <c r="C523" s="322" t="s">
        <v>349</v>
      </c>
      <c r="D523" s="323">
        <f t="shared" si="39"/>
        <v>5600</v>
      </c>
      <c r="E523" s="323">
        <f t="shared" si="39"/>
        <v>5600</v>
      </c>
      <c r="F523" s="323">
        <f t="shared" si="39"/>
        <v>0</v>
      </c>
      <c r="G523" s="392">
        <f t="shared" si="38"/>
        <v>0</v>
      </c>
    </row>
    <row r="524" spans="1:7" ht="25.5" customHeight="1">
      <c r="A524" s="271"/>
      <c r="B524" s="271"/>
      <c r="C524" s="325" t="s">
        <v>359</v>
      </c>
      <c r="D524" s="323">
        <v>5600</v>
      </c>
      <c r="E524" s="323">
        <v>5600</v>
      </c>
      <c r="F524" s="323">
        <v>0</v>
      </c>
      <c r="G524" s="392">
        <f t="shared" si="38"/>
        <v>0</v>
      </c>
    </row>
    <row r="525" spans="1:7" ht="20.25" customHeight="1">
      <c r="A525" s="448">
        <v>926</v>
      </c>
      <c r="B525" s="448"/>
      <c r="C525" s="449" t="s">
        <v>427</v>
      </c>
      <c r="D525" s="450">
        <f>SUM(D526,D531)</f>
        <v>6593645</v>
      </c>
      <c r="E525" s="450">
        <f>SUM(E526,E531)</f>
        <v>7037645</v>
      </c>
      <c r="F525" s="450">
        <f>SUM(F526,F531)</f>
        <v>6651563.619999999</v>
      </c>
      <c r="G525" s="451">
        <f t="shared" si="36"/>
        <v>94.51405434630476</v>
      </c>
    </row>
    <row r="526" spans="1:7" ht="31.5" customHeight="1">
      <c r="A526" s="271"/>
      <c r="B526" s="271"/>
      <c r="C526" s="322" t="s">
        <v>349</v>
      </c>
      <c r="D526" s="323">
        <f>SUM(D527:D530)</f>
        <v>5088645</v>
      </c>
      <c r="E526" s="323">
        <f>SUM(E527:E530)</f>
        <v>5397591</v>
      </c>
      <c r="F526" s="323">
        <f>SUM(F527:F530)</f>
        <v>5376717.76</v>
      </c>
      <c r="G526" s="324">
        <f t="shared" si="36"/>
        <v>99.61328600110679</v>
      </c>
    </row>
    <row r="527" spans="1:7" ht="25.5" customHeight="1">
      <c r="A527" s="271"/>
      <c r="B527" s="271"/>
      <c r="C527" s="325" t="s">
        <v>350</v>
      </c>
      <c r="D527" s="323">
        <f>SUM(D536)</f>
        <v>2851607</v>
      </c>
      <c r="E527" s="323">
        <f>SUM(E536)</f>
        <v>2943917</v>
      </c>
      <c r="F527" s="323">
        <f>SUM(F536)</f>
        <v>2929100.59</v>
      </c>
      <c r="G527" s="324">
        <f t="shared" si="36"/>
        <v>99.49671101461081</v>
      </c>
    </row>
    <row r="528" spans="1:7" ht="25.5" customHeight="1">
      <c r="A528" s="271"/>
      <c r="B528" s="271"/>
      <c r="C528" s="325" t="s">
        <v>359</v>
      </c>
      <c r="D528" s="323">
        <f>SUM(D537,D547)</f>
        <v>1929238</v>
      </c>
      <c r="E528" s="323">
        <f>SUM(E537,E547)</f>
        <v>2133614</v>
      </c>
      <c r="F528" s="323">
        <f>SUM(F537,F547)</f>
        <v>2127565.52</v>
      </c>
      <c r="G528" s="324">
        <f t="shared" si="36"/>
        <v>99.71651479602215</v>
      </c>
    </row>
    <row r="529" spans="1:7" ht="25.5" customHeight="1">
      <c r="A529" s="271"/>
      <c r="B529" s="271"/>
      <c r="C529" s="325" t="s">
        <v>351</v>
      </c>
      <c r="D529" s="323">
        <f>SUM(D544)</f>
        <v>262400</v>
      </c>
      <c r="E529" s="323">
        <f>SUM(E544)</f>
        <v>269500</v>
      </c>
      <c r="F529" s="323">
        <f>SUM(F544)</f>
        <v>269499.87</v>
      </c>
      <c r="G529" s="324">
        <f t="shared" si="36"/>
        <v>99.99995176252318</v>
      </c>
    </row>
    <row r="530" spans="1:7" ht="25.5" customHeight="1">
      <c r="A530" s="271"/>
      <c r="B530" s="271"/>
      <c r="C530" s="325" t="s">
        <v>352</v>
      </c>
      <c r="D530" s="323">
        <f>SUM(D538,D548)</f>
        <v>45400</v>
      </c>
      <c r="E530" s="323">
        <f>SUM(E538,E548)</f>
        <v>50560</v>
      </c>
      <c r="F530" s="323">
        <f>SUM(F538,F548)</f>
        <v>50551.78</v>
      </c>
      <c r="G530" s="324">
        <f t="shared" si="36"/>
        <v>99.9837420886076</v>
      </c>
    </row>
    <row r="531" spans="1:7" ht="25.5" customHeight="1">
      <c r="A531" s="271"/>
      <c r="B531" s="271"/>
      <c r="C531" s="322" t="s">
        <v>353</v>
      </c>
      <c r="D531" s="323">
        <f>SUM(D532:D533)</f>
        <v>1505000</v>
      </c>
      <c r="E531" s="323">
        <f>SUM(E532:E533)</f>
        <v>1640054</v>
      </c>
      <c r="F531" s="323">
        <f>SUM(F532:F533)</f>
        <v>1274845.8599999999</v>
      </c>
      <c r="G531" s="324">
        <f t="shared" si="36"/>
        <v>77.73194419208147</v>
      </c>
    </row>
    <row r="532" spans="1:7" ht="25.5" customHeight="1">
      <c r="A532" s="271"/>
      <c r="B532" s="271"/>
      <c r="C532" s="325" t="s">
        <v>354</v>
      </c>
      <c r="D532" s="323">
        <f>SUM(D540,D550)</f>
        <v>1460000</v>
      </c>
      <c r="E532" s="323">
        <f>SUM(E540,E550)</f>
        <v>1620000</v>
      </c>
      <c r="F532" s="323">
        <f>SUM(F540,F550)</f>
        <v>1256671.88</v>
      </c>
      <c r="G532" s="324">
        <f t="shared" si="36"/>
        <v>77.57233827160493</v>
      </c>
    </row>
    <row r="533" spans="1:7" ht="25.5" customHeight="1">
      <c r="A533" s="271"/>
      <c r="B533" s="271"/>
      <c r="C533" s="325" t="s">
        <v>209</v>
      </c>
      <c r="D533" s="323">
        <f>SUM(D541)</f>
        <v>45000</v>
      </c>
      <c r="E533" s="323">
        <f>SUM(E541)</f>
        <v>20054</v>
      </c>
      <c r="F533" s="323">
        <f>SUM(F541)</f>
        <v>18173.98</v>
      </c>
      <c r="G533" s="324">
        <f t="shared" si="36"/>
        <v>90.62521192779495</v>
      </c>
    </row>
    <row r="534" spans="1:7" ht="21" customHeight="1">
      <c r="A534" s="271"/>
      <c r="B534" s="271">
        <v>92604</v>
      </c>
      <c r="C534" s="325" t="s">
        <v>108</v>
      </c>
      <c r="D534" s="323">
        <f>SUM(D535,D539)</f>
        <v>4918445</v>
      </c>
      <c r="E534" s="323">
        <f>SUM(E535,E539)</f>
        <v>5577445</v>
      </c>
      <c r="F534" s="323">
        <f>SUM(F535,F539)</f>
        <v>5553798.07</v>
      </c>
      <c r="G534" s="324">
        <f t="shared" si="36"/>
        <v>99.57602576089948</v>
      </c>
    </row>
    <row r="535" spans="1:7" ht="21" customHeight="1">
      <c r="A535" s="271"/>
      <c r="B535" s="271"/>
      <c r="C535" s="322" t="s">
        <v>349</v>
      </c>
      <c r="D535" s="323">
        <f>SUM(D536:D538)</f>
        <v>4713445</v>
      </c>
      <c r="E535" s="323">
        <f>SUM(E536:E538)</f>
        <v>5017391</v>
      </c>
      <c r="F535" s="323">
        <f>SUM(F536:F538)</f>
        <v>4996686.11</v>
      </c>
      <c r="G535" s="324">
        <f t="shared" si="36"/>
        <v>99.5873375226288</v>
      </c>
    </row>
    <row r="536" spans="1:7" ht="21" customHeight="1">
      <c r="A536" s="271"/>
      <c r="B536" s="271"/>
      <c r="C536" s="325" t="s">
        <v>350</v>
      </c>
      <c r="D536" s="323">
        <v>2851607</v>
      </c>
      <c r="E536" s="323">
        <v>2943917</v>
      </c>
      <c r="F536" s="323">
        <v>2929100.59</v>
      </c>
      <c r="G536" s="324">
        <f t="shared" si="36"/>
        <v>99.49671101461081</v>
      </c>
    </row>
    <row r="537" spans="1:7" ht="21" customHeight="1">
      <c r="A537" s="271"/>
      <c r="B537" s="271"/>
      <c r="C537" s="325" t="s">
        <v>359</v>
      </c>
      <c r="D537" s="323">
        <v>1836838</v>
      </c>
      <c r="E537" s="323">
        <v>2039014</v>
      </c>
      <c r="F537" s="323">
        <v>2033133.74</v>
      </c>
      <c r="G537" s="324">
        <f t="shared" si="36"/>
        <v>99.71161257352819</v>
      </c>
    </row>
    <row r="538" spans="1:7" ht="21" customHeight="1">
      <c r="A538" s="271"/>
      <c r="B538" s="271"/>
      <c r="C538" s="325" t="s">
        <v>352</v>
      </c>
      <c r="D538" s="323">
        <v>25000</v>
      </c>
      <c r="E538" s="323">
        <v>34460</v>
      </c>
      <c r="F538" s="323">
        <v>34451.78</v>
      </c>
      <c r="G538" s="324">
        <f t="shared" si="36"/>
        <v>99.9761462565293</v>
      </c>
    </row>
    <row r="539" spans="1:7" ht="21" customHeight="1">
      <c r="A539" s="271"/>
      <c r="B539" s="271"/>
      <c r="C539" s="322" t="s">
        <v>353</v>
      </c>
      <c r="D539" s="323">
        <f>SUM(D540:D541)</f>
        <v>205000</v>
      </c>
      <c r="E539" s="323">
        <f>SUM(E540:E541)</f>
        <v>560054</v>
      </c>
      <c r="F539" s="323">
        <f>SUM(F540:F541)</f>
        <v>557111.96</v>
      </c>
      <c r="G539" s="324">
        <f t="shared" si="36"/>
        <v>99.47468636952864</v>
      </c>
    </row>
    <row r="540" spans="1:7" ht="21" customHeight="1">
      <c r="A540" s="271"/>
      <c r="B540" s="271"/>
      <c r="C540" s="325" t="s">
        <v>354</v>
      </c>
      <c r="D540" s="323">
        <v>160000</v>
      </c>
      <c r="E540" s="323">
        <v>540000</v>
      </c>
      <c r="F540" s="323">
        <v>538937.98</v>
      </c>
      <c r="G540" s="324">
        <f t="shared" si="36"/>
        <v>99.80332962962962</v>
      </c>
    </row>
    <row r="541" spans="1:7" ht="21" customHeight="1">
      <c r="A541" s="271"/>
      <c r="B541" s="271"/>
      <c r="C541" s="325" t="s">
        <v>209</v>
      </c>
      <c r="D541" s="323">
        <v>45000</v>
      </c>
      <c r="E541" s="323">
        <v>20054</v>
      </c>
      <c r="F541" s="323">
        <v>18173.98</v>
      </c>
      <c r="G541" s="324">
        <f t="shared" si="36"/>
        <v>90.62521192779495</v>
      </c>
    </row>
    <row r="542" spans="1:7" ht="21" customHeight="1">
      <c r="A542" s="271"/>
      <c r="B542" s="271">
        <v>92605</v>
      </c>
      <c r="C542" s="325" t="s">
        <v>428</v>
      </c>
      <c r="D542" s="323">
        <f aca="true" t="shared" si="40" ref="D542:F543">SUM(D543)</f>
        <v>262400</v>
      </c>
      <c r="E542" s="323">
        <f t="shared" si="40"/>
        <v>269500</v>
      </c>
      <c r="F542" s="323">
        <f t="shared" si="40"/>
        <v>269499.87</v>
      </c>
      <c r="G542" s="324">
        <f t="shared" si="36"/>
        <v>99.99995176252318</v>
      </c>
    </row>
    <row r="543" spans="1:7" ht="21" customHeight="1">
      <c r="A543" s="271"/>
      <c r="B543" s="271"/>
      <c r="C543" s="322" t="s">
        <v>349</v>
      </c>
      <c r="D543" s="323">
        <f t="shared" si="40"/>
        <v>262400</v>
      </c>
      <c r="E543" s="323">
        <f t="shared" si="40"/>
        <v>269500</v>
      </c>
      <c r="F543" s="323">
        <f t="shared" si="40"/>
        <v>269499.87</v>
      </c>
      <c r="G543" s="324">
        <f t="shared" si="36"/>
        <v>99.99995176252318</v>
      </c>
    </row>
    <row r="544" spans="1:7" ht="21" customHeight="1">
      <c r="A544" s="271"/>
      <c r="B544" s="271"/>
      <c r="C544" s="325" t="s">
        <v>351</v>
      </c>
      <c r="D544" s="323">
        <v>262400</v>
      </c>
      <c r="E544" s="323">
        <v>269500</v>
      </c>
      <c r="F544" s="323">
        <v>269499.87</v>
      </c>
      <c r="G544" s="324">
        <f t="shared" si="36"/>
        <v>99.99995176252318</v>
      </c>
    </row>
    <row r="545" spans="1:7" ht="21" customHeight="1">
      <c r="A545" s="271"/>
      <c r="B545" s="271">
        <v>92695</v>
      </c>
      <c r="C545" s="325" t="s">
        <v>10</v>
      </c>
      <c r="D545" s="323">
        <f>SUM(D546,D549)</f>
        <v>1412800</v>
      </c>
      <c r="E545" s="323">
        <f>SUM(E546,E549)</f>
        <v>1190700</v>
      </c>
      <c r="F545" s="323">
        <f>SUM(F546,F549)</f>
        <v>828265.68</v>
      </c>
      <c r="G545" s="324">
        <f t="shared" si="36"/>
        <v>69.56123960695389</v>
      </c>
    </row>
    <row r="546" spans="1:7" ht="21" customHeight="1">
      <c r="A546" s="271"/>
      <c r="B546" s="271"/>
      <c r="C546" s="322" t="s">
        <v>349</v>
      </c>
      <c r="D546" s="323">
        <f>SUM(D547:D548)</f>
        <v>112800</v>
      </c>
      <c r="E546" s="323">
        <f>SUM(E547:E548)</f>
        <v>110700</v>
      </c>
      <c r="F546" s="323">
        <f>SUM(F547:F548)</f>
        <v>110531.78</v>
      </c>
      <c r="G546" s="324">
        <f aca="true" t="shared" si="41" ref="G546:G551">F546/E546*100</f>
        <v>99.84803974706413</v>
      </c>
    </row>
    <row r="547" spans="1:7" ht="21" customHeight="1">
      <c r="A547" s="271"/>
      <c r="B547" s="271"/>
      <c r="C547" s="325" t="s">
        <v>359</v>
      </c>
      <c r="D547" s="323">
        <v>92400</v>
      </c>
      <c r="E547" s="323">
        <v>94600</v>
      </c>
      <c r="F547" s="323">
        <v>94431.78</v>
      </c>
      <c r="G547" s="324">
        <f t="shared" si="41"/>
        <v>99.82217758985202</v>
      </c>
    </row>
    <row r="548" spans="1:7" ht="21" customHeight="1">
      <c r="A548" s="271"/>
      <c r="B548" s="271"/>
      <c r="C548" s="325" t="s">
        <v>352</v>
      </c>
      <c r="D548" s="323">
        <v>20400</v>
      </c>
      <c r="E548" s="323">
        <v>16100</v>
      </c>
      <c r="F548" s="323">
        <v>16100</v>
      </c>
      <c r="G548" s="324">
        <f t="shared" si="41"/>
        <v>100</v>
      </c>
    </row>
    <row r="549" spans="1:7" ht="21" customHeight="1">
      <c r="A549" s="271"/>
      <c r="B549" s="271"/>
      <c r="C549" s="322" t="s">
        <v>353</v>
      </c>
      <c r="D549" s="323">
        <f>SUM(D550)</f>
        <v>1300000</v>
      </c>
      <c r="E549" s="323">
        <f>SUM(E550)</f>
        <v>1080000</v>
      </c>
      <c r="F549" s="323">
        <f>SUM(F550)</f>
        <v>717733.9</v>
      </c>
      <c r="G549" s="324">
        <f t="shared" si="41"/>
        <v>66.4568425925926</v>
      </c>
    </row>
    <row r="550" spans="1:7" ht="21" customHeight="1">
      <c r="A550" s="271"/>
      <c r="B550" s="271"/>
      <c r="C550" s="325" t="s">
        <v>354</v>
      </c>
      <c r="D550" s="323">
        <v>1300000</v>
      </c>
      <c r="E550" s="323">
        <v>1080000</v>
      </c>
      <c r="F550" s="323">
        <v>717733.9</v>
      </c>
      <c r="G550" s="324">
        <f t="shared" si="41"/>
        <v>66.4568425925926</v>
      </c>
    </row>
    <row r="551" spans="1:7" ht="27.75" customHeight="1">
      <c r="A551" s="448"/>
      <c r="B551" s="448"/>
      <c r="C551" s="449" t="s">
        <v>199</v>
      </c>
      <c r="D551" s="476">
        <f>SUM(D525,D519,D480,D430,D396,D373,D313,D290,D223,D217,D211,D170,D164,D144,D107,D89,D66,D54,D18,D6)</f>
        <v>180542888</v>
      </c>
      <c r="E551" s="476">
        <f>SUM(E525,E519,E480,E430,E396,E373,E313,E290,E223,E217,E211,E170,E164,E144,E107,E89,E66,E54,E18,E6)</f>
        <v>201456957.32</v>
      </c>
      <c r="F551" s="476">
        <f>SUM(F525,F519,F480,F430,F396,F373,F313,F290,F223,F217,F211,F170,F164,F144,F107,F89,F66,F54,F18,F6)</f>
        <v>190781403.4</v>
      </c>
      <c r="G551" s="451">
        <f t="shared" si="41"/>
        <v>94.70082638891313</v>
      </c>
    </row>
  </sheetData>
  <sheetProtection/>
  <printOptions/>
  <pageMargins left="0.7875" right="0.7875" top="0.7875" bottom="1.025" header="0.5118055555555556" footer="0.7875"/>
  <pageSetup firstPageNumber="102" useFirstPageNumber="1"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4" sqref="A4:I6"/>
    </sheetView>
  </sheetViews>
  <sheetFormatPr defaultColWidth="9.00390625" defaultRowHeight="12.75"/>
  <cols>
    <col min="1" max="1" width="3.7109375" style="3" customWidth="1"/>
    <col min="2" max="2" width="33.8515625" style="3" customWidth="1"/>
    <col min="3" max="3" width="16.57421875" style="3" customWidth="1"/>
    <col min="4" max="4" width="16.140625" style="3" customWidth="1"/>
    <col min="5" max="5" width="16.421875" style="3" customWidth="1"/>
    <col min="6" max="6" width="10.7109375" style="3" customWidth="1"/>
    <col min="7" max="7" width="16.8515625" style="3" customWidth="1"/>
    <col min="8" max="8" width="7.00390625" style="3" customWidth="1"/>
    <col min="9" max="9" width="6.57421875" style="3" customWidth="1"/>
    <col min="10" max="10" width="9.00390625" style="3" customWidth="1"/>
    <col min="11" max="11" width="24.421875" style="279" customWidth="1"/>
    <col min="12" max="16384" width="9.00390625" style="3" customWidth="1"/>
  </cols>
  <sheetData>
    <row r="1" spans="1:2" ht="12.75">
      <c r="A1" s="121"/>
      <c r="B1" s="217" t="s">
        <v>500</v>
      </c>
    </row>
    <row r="3" spans="7:8" ht="12.75">
      <c r="G3" s="176"/>
      <c r="H3" s="164" t="s">
        <v>200</v>
      </c>
    </row>
    <row r="4" spans="1:9" ht="21.75" customHeight="1">
      <c r="A4" s="497" t="s">
        <v>111</v>
      </c>
      <c r="B4" s="497" t="s">
        <v>3</v>
      </c>
      <c r="C4" s="498" t="s">
        <v>201</v>
      </c>
      <c r="D4" s="499"/>
      <c r="E4" s="498" t="s">
        <v>202</v>
      </c>
      <c r="F4" s="500"/>
      <c r="G4" s="501"/>
      <c r="H4" s="502"/>
      <c r="I4" s="503" t="s">
        <v>6</v>
      </c>
    </row>
    <row r="5" spans="1:9" ht="10.5">
      <c r="A5" s="504"/>
      <c r="B5" s="504"/>
      <c r="C5" s="503">
        <v>2014</v>
      </c>
      <c r="D5" s="505">
        <v>2015</v>
      </c>
      <c r="E5" s="503">
        <v>2014</v>
      </c>
      <c r="F5" s="503" t="s">
        <v>160</v>
      </c>
      <c r="G5" s="503">
        <v>2015</v>
      </c>
      <c r="H5" s="503" t="s">
        <v>160</v>
      </c>
      <c r="I5" s="506" t="s">
        <v>112</v>
      </c>
    </row>
    <row r="6" spans="1:9" ht="28.5" customHeight="1">
      <c r="A6" s="507"/>
      <c r="B6" s="507"/>
      <c r="C6" s="507"/>
      <c r="D6" s="507"/>
      <c r="E6" s="508"/>
      <c r="F6" s="509">
        <v>2014</v>
      </c>
      <c r="G6" s="510"/>
      <c r="H6" s="510">
        <v>2015</v>
      </c>
      <c r="I6" s="511" t="s">
        <v>501</v>
      </c>
    </row>
    <row r="7" spans="1:9" ht="10.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11" s="177" customFormat="1" ht="19.5" customHeight="1">
      <c r="A8" s="477" t="s">
        <v>114</v>
      </c>
      <c r="B8" s="478" t="s">
        <v>203</v>
      </c>
      <c r="C8" s="479">
        <f>SUM(C10,C16)</f>
        <v>192431668.11</v>
      </c>
      <c r="D8" s="479">
        <f>SUM(D10,D16)</f>
        <v>201456957.32</v>
      </c>
      <c r="E8" s="480">
        <f>SUM(E10,E16)</f>
        <v>184740248.45999998</v>
      </c>
      <c r="F8" s="481">
        <f>E5/C5*100</f>
        <v>100</v>
      </c>
      <c r="G8" s="480">
        <f>SUM(G10,G16)</f>
        <v>190781403.4</v>
      </c>
      <c r="H8" s="481">
        <f>G8/D8*100</f>
        <v>94.70082638891313</v>
      </c>
      <c r="I8" s="481">
        <f>G8/E8*100</f>
        <v>103.27008055383669</v>
      </c>
      <c r="K8" s="308"/>
    </row>
    <row r="9" spans="1:9" ht="14.25" customHeight="1">
      <c r="A9" s="25"/>
      <c r="B9" s="17" t="s">
        <v>204</v>
      </c>
      <c r="C9" s="178"/>
      <c r="D9" s="178"/>
      <c r="E9" s="179"/>
      <c r="F9" s="180"/>
      <c r="G9" s="179"/>
      <c r="H9" s="181"/>
      <c r="I9" s="181"/>
    </row>
    <row r="10" spans="1:9" ht="12.75" customHeight="1">
      <c r="A10" s="182" t="s">
        <v>205</v>
      </c>
      <c r="B10" s="183" t="s">
        <v>206</v>
      </c>
      <c r="C10" s="184">
        <f>SUM(C12:C15)</f>
        <v>39509361.489999995</v>
      </c>
      <c r="D10" s="184">
        <f>SUM(D12:D15)</f>
        <v>39438948</v>
      </c>
      <c r="E10" s="185">
        <f>SUM(E12:E15)</f>
        <v>38873174.22</v>
      </c>
      <c r="F10" s="186">
        <f>E10/C10*100</f>
        <v>98.38978093796575</v>
      </c>
      <c r="G10" s="185">
        <f>SUM(G12:G15)</f>
        <v>36210535.339999996</v>
      </c>
      <c r="H10" s="187">
        <f>G10/D10*100</f>
        <v>91.81415117867748</v>
      </c>
      <c r="I10" s="187">
        <f aca="true" t="shared" si="0" ref="I10:I22">G10/E10*100</f>
        <v>93.1504464623059</v>
      </c>
    </row>
    <row r="11" spans="1:9" ht="11.25" customHeight="1">
      <c r="A11" s="25"/>
      <c r="B11" s="17" t="s">
        <v>207</v>
      </c>
      <c r="C11" s="178"/>
      <c r="D11" s="178"/>
      <c r="E11" s="179"/>
      <c r="F11" s="180"/>
      <c r="G11" s="179"/>
      <c r="H11" s="181"/>
      <c r="I11" s="181"/>
    </row>
    <row r="12" spans="1:11" s="192" customFormat="1" ht="15.75" customHeight="1">
      <c r="A12" s="188" t="s">
        <v>117</v>
      </c>
      <c r="B12" s="19" t="s">
        <v>208</v>
      </c>
      <c r="C12" s="40">
        <v>28965877.49</v>
      </c>
      <c r="D12" s="40">
        <v>37428835</v>
      </c>
      <c r="E12" s="189">
        <v>28350774.02</v>
      </c>
      <c r="F12" s="190">
        <f>E12/C12*100</f>
        <v>97.87645490728754</v>
      </c>
      <c r="G12" s="189">
        <v>34246426.73</v>
      </c>
      <c r="H12" s="191">
        <f>G12/D12*100</f>
        <v>91.49744235961391</v>
      </c>
      <c r="I12" s="191">
        <f t="shared" si="0"/>
        <v>120.79538535999377</v>
      </c>
      <c r="K12" s="307"/>
    </row>
    <row r="13" spans="1:11" s="192" customFormat="1" ht="19.5" customHeight="1">
      <c r="A13" s="188" t="s">
        <v>119</v>
      </c>
      <c r="B13" s="77" t="s">
        <v>209</v>
      </c>
      <c r="C13" s="193">
        <v>365503</v>
      </c>
      <c r="D13" s="193">
        <v>1106307</v>
      </c>
      <c r="E13" s="194">
        <v>348598.53</v>
      </c>
      <c r="F13" s="195">
        <f>E13/C13*100</f>
        <v>95.375011969806</v>
      </c>
      <c r="G13" s="194">
        <v>1083282.81</v>
      </c>
      <c r="H13" s="196">
        <f>G13/D13*100</f>
        <v>97.91882452158399</v>
      </c>
      <c r="I13" s="196">
        <f t="shared" si="0"/>
        <v>310.7536942281426</v>
      </c>
      <c r="K13" s="307"/>
    </row>
    <row r="14" spans="1:11" s="192" customFormat="1" ht="19.5" customHeight="1">
      <c r="A14" s="188" t="s">
        <v>121</v>
      </c>
      <c r="B14" s="77" t="s">
        <v>210</v>
      </c>
      <c r="C14" s="193">
        <v>4749981</v>
      </c>
      <c r="D14" s="193">
        <v>903806</v>
      </c>
      <c r="E14" s="194">
        <v>4745801.67</v>
      </c>
      <c r="F14" s="195">
        <f>E14/C14*100</f>
        <v>99.91201375331818</v>
      </c>
      <c r="G14" s="194">
        <v>880825.8</v>
      </c>
      <c r="H14" s="196">
        <f>G14/D14*100</f>
        <v>97.4573968307358</v>
      </c>
      <c r="I14" s="196">
        <f t="shared" si="0"/>
        <v>18.560105568001962</v>
      </c>
      <c r="K14" s="307"/>
    </row>
    <row r="15" spans="1:11" s="192" customFormat="1" ht="30" customHeight="1">
      <c r="A15" s="188" t="s">
        <v>123</v>
      </c>
      <c r="B15" s="75" t="s">
        <v>355</v>
      </c>
      <c r="C15" s="193">
        <v>5428000</v>
      </c>
      <c r="D15" s="193">
        <v>0</v>
      </c>
      <c r="E15" s="194">
        <v>5428000</v>
      </c>
      <c r="F15" s="204" t="s">
        <v>18</v>
      </c>
      <c r="G15" s="194">
        <v>0</v>
      </c>
      <c r="H15" s="196">
        <v>0</v>
      </c>
      <c r="I15" s="205" t="s">
        <v>18</v>
      </c>
      <c r="K15" s="307"/>
    </row>
    <row r="16" spans="1:9" ht="19.5" customHeight="1">
      <c r="A16" s="182" t="s">
        <v>211</v>
      </c>
      <c r="B16" s="197" t="s">
        <v>212</v>
      </c>
      <c r="C16" s="198">
        <f>SUM(C18:C22)</f>
        <v>152922306.62</v>
      </c>
      <c r="D16" s="198">
        <f>SUM(D18:D22)</f>
        <v>162018009.32</v>
      </c>
      <c r="E16" s="199">
        <f>SUM(E18:E22)</f>
        <v>145867074.23999998</v>
      </c>
      <c r="F16" s="200">
        <f>E16/C16*100</f>
        <v>95.38639421812299</v>
      </c>
      <c r="G16" s="199">
        <f>SUM(G18:G22)</f>
        <v>154570868.06</v>
      </c>
      <c r="H16" s="201">
        <f>G16/D16*100</f>
        <v>95.40351020775029</v>
      </c>
      <c r="I16" s="201">
        <f t="shared" si="0"/>
        <v>105.96693521505709</v>
      </c>
    </row>
    <row r="17" spans="1:9" ht="13.5" customHeight="1">
      <c r="A17" s="188"/>
      <c r="B17" s="17" t="s">
        <v>204</v>
      </c>
      <c r="C17" s="178"/>
      <c r="D17" s="178"/>
      <c r="E17" s="179"/>
      <c r="F17" s="180"/>
      <c r="G17" s="179"/>
      <c r="H17" s="181"/>
      <c r="I17" s="181"/>
    </row>
    <row r="18" spans="1:9" ht="13.5" customHeight="1">
      <c r="A18" s="188" t="s">
        <v>117</v>
      </c>
      <c r="B18" s="19" t="s">
        <v>350</v>
      </c>
      <c r="C18" s="40">
        <v>61464626.39</v>
      </c>
      <c r="D18" s="40">
        <v>66574900.89</v>
      </c>
      <c r="E18" s="189">
        <v>60198554.04</v>
      </c>
      <c r="F18" s="202">
        <f>E18/C18*100</f>
        <v>97.94016099281784</v>
      </c>
      <c r="G18" s="189">
        <v>65242020.72</v>
      </c>
      <c r="H18" s="191">
        <f>G18/D18*100</f>
        <v>97.99792391399534</v>
      </c>
      <c r="I18" s="191">
        <f t="shared" si="0"/>
        <v>108.37805286261325</v>
      </c>
    </row>
    <row r="19" spans="1:9" ht="19.5" customHeight="1">
      <c r="A19" s="188" t="s">
        <v>119</v>
      </c>
      <c r="B19" s="77" t="s">
        <v>351</v>
      </c>
      <c r="C19" s="193">
        <v>19371331</v>
      </c>
      <c r="D19" s="193">
        <v>21182558.12</v>
      </c>
      <c r="E19" s="194">
        <v>18343848.7</v>
      </c>
      <c r="F19" s="195">
        <f>E19/C19*100</f>
        <v>94.69586111558364</v>
      </c>
      <c r="G19" s="194">
        <v>20957756.47</v>
      </c>
      <c r="H19" s="196">
        <f>G19/D19*100</f>
        <v>98.93874172927323</v>
      </c>
      <c r="I19" s="196">
        <f t="shared" si="0"/>
        <v>114.2495057212285</v>
      </c>
    </row>
    <row r="20" spans="1:9" ht="19.5" customHeight="1">
      <c r="A20" s="188" t="s">
        <v>121</v>
      </c>
      <c r="B20" s="77" t="s">
        <v>214</v>
      </c>
      <c r="C20" s="193">
        <v>3526400</v>
      </c>
      <c r="D20" s="193">
        <v>2886800</v>
      </c>
      <c r="E20" s="194">
        <v>2423807.75</v>
      </c>
      <c r="F20" s="195">
        <f>E20/C20*100</f>
        <v>68.73320525181488</v>
      </c>
      <c r="G20" s="194">
        <v>1821626.4</v>
      </c>
      <c r="H20" s="196">
        <f>G20/D20*100</f>
        <v>63.10192600803658</v>
      </c>
      <c r="I20" s="196">
        <f t="shared" si="0"/>
        <v>75.15556462759886</v>
      </c>
    </row>
    <row r="21" spans="1:9" ht="33" customHeight="1">
      <c r="A21" s="206" t="s">
        <v>123</v>
      </c>
      <c r="B21" s="75" t="s">
        <v>359</v>
      </c>
      <c r="C21" s="193">
        <v>49447067.23</v>
      </c>
      <c r="D21" s="193">
        <v>52773364.31</v>
      </c>
      <c r="E21" s="194">
        <v>46182574.9</v>
      </c>
      <c r="F21" s="195">
        <f>E21/C21*100</f>
        <v>93.39800616522834</v>
      </c>
      <c r="G21" s="194">
        <v>48409791.74</v>
      </c>
      <c r="H21" s="196">
        <f>G21/D21*100</f>
        <v>91.73148684558443</v>
      </c>
      <c r="I21" s="196">
        <f t="shared" si="0"/>
        <v>104.82263460801533</v>
      </c>
    </row>
    <row r="22" spans="1:9" ht="33" customHeight="1">
      <c r="A22" s="206" t="s">
        <v>125</v>
      </c>
      <c r="B22" s="75" t="s">
        <v>352</v>
      </c>
      <c r="C22" s="193">
        <v>19112882</v>
      </c>
      <c r="D22" s="193">
        <v>18600386</v>
      </c>
      <c r="E22" s="194">
        <v>18718288.85</v>
      </c>
      <c r="F22" s="195">
        <f>E22/C22*100</f>
        <v>97.93545970722784</v>
      </c>
      <c r="G22" s="194">
        <v>18139672.73</v>
      </c>
      <c r="H22" s="196">
        <f>G22/D22*100</f>
        <v>97.52309833785169</v>
      </c>
      <c r="I22" s="196">
        <f t="shared" si="0"/>
        <v>96.90881936571888</v>
      </c>
    </row>
    <row r="23" spans="1:9" ht="19.5" customHeight="1">
      <c r="A23" s="482" t="s">
        <v>147</v>
      </c>
      <c r="B23" s="483" t="s">
        <v>215</v>
      </c>
      <c r="C23" s="484">
        <v>-8175640</v>
      </c>
      <c r="D23" s="484">
        <v>-8470810</v>
      </c>
      <c r="E23" s="485">
        <v>-2781566.47</v>
      </c>
      <c r="F23" s="486"/>
      <c r="G23" s="485">
        <v>-1958057.46</v>
      </c>
      <c r="H23" s="487"/>
      <c r="I23" s="488"/>
    </row>
    <row r="24" spans="1:9" ht="19.5" customHeight="1">
      <c r="A24" s="489" t="s">
        <v>154</v>
      </c>
      <c r="B24" s="490" t="s">
        <v>216</v>
      </c>
      <c r="C24" s="491">
        <f>SUM(C26:C27)</f>
        <v>17031974</v>
      </c>
      <c r="D24" s="491">
        <f>SUM(D26:D27)</f>
        <v>17234908</v>
      </c>
      <c r="E24" s="492">
        <f>SUM(E26:E27)</f>
        <v>19102971.21</v>
      </c>
      <c r="F24" s="493"/>
      <c r="G24" s="492">
        <f>SUM(G26:G27)</f>
        <v>17237394.92</v>
      </c>
      <c r="H24" s="487"/>
      <c r="I24" s="494"/>
    </row>
    <row r="25" spans="1:9" ht="13.5" customHeight="1">
      <c r="A25" s="208"/>
      <c r="B25" s="77" t="s">
        <v>204</v>
      </c>
      <c r="C25" s="193"/>
      <c r="D25" s="193"/>
      <c r="E25" s="194"/>
      <c r="F25" s="204"/>
      <c r="G25" s="194"/>
      <c r="H25" s="207"/>
      <c r="I25" s="209"/>
    </row>
    <row r="26" spans="1:9" ht="19.5" customHeight="1">
      <c r="A26" s="210" t="s">
        <v>117</v>
      </c>
      <c r="B26" s="77" t="s">
        <v>217</v>
      </c>
      <c r="C26" s="193">
        <v>8856334</v>
      </c>
      <c r="D26" s="193">
        <v>9664098</v>
      </c>
      <c r="E26" s="194">
        <v>6800000</v>
      </c>
      <c r="F26" s="204"/>
      <c r="G26" s="194">
        <v>9664098</v>
      </c>
      <c r="H26" s="207"/>
      <c r="I26" s="209"/>
    </row>
    <row r="27" spans="1:9" ht="19.5" customHeight="1">
      <c r="A27" s="188" t="s">
        <v>121</v>
      </c>
      <c r="B27" s="77" t="s">
        <v>218</v>
      </c>
      <c r="C27" s="193">
        <v>8175640</v>
      </c>
      <c r="D27" s="193">
        <v>7570810</v>
      </c>
      <c r="E27" s="194">
        <v>12302971.21</v>
      </c>
      <c r="F27" s="204"/>
      <c r="G27" s="194">
        <v>7573296.92</v>
      </c>
      <c r="H27" s="207"/>
      <c r="I27" s="209"/>
    </row>
    <row r="28" spans="1:9" ht="19.5" customHeight="1">
      <c r="A28" s="495" t="s">
        <v>156</v>
      </c>
      <c r="B28" s="490" t="s">
        <v>219</v>
      </c>
      <c r="C28" s="491">
        <f>SUM(C30:C30)</f>
        <v>8856334</v>
      </c>
      <c r="D28" s="491">
        <f>SUM(D30:D30)</f>
        <v>8764098</v>
      </c>
      <c r="E28" s="492">
        <f>SUM(E30:E30)</f>
        <v>8856334</v>
      </c>
      <c r="F28" s="496"/>
      <c r="G28" s="492">
        <f>SUM(G30:G30)</f>
        <v>8764098</v>
      </c>
      <c r="H28" s="487"/>
      <c r="I28" s="494"/>
    </row>
    <row r="29" spans="1:9" ht="13.5" customHeight="1">
      <c r="A29" s="188"/>
      <c r="B29" s="17" t="s">
        <v>204</v>
      </c>
      <c r="C29" s="178"/>
      <c r="D29" s="178"/>
      <c r="E29" s="179"/>
      <c r="F29" s="211"/>
      <c r="G29" s="179"/>
      <c r="H29" s="212"/>
      <c r="I29" s="213"/>
    </row>
    <row r="30" spans="1:9" ht="15" customHeight="1">
      <c r="A30" s="206" t="s">
        <v>117</v>
      </c>
      <c r="B30" s="19" t="s">
        <v>220</v>
      </c>
      <c r="C30" s="40">
        <v>8856334</v>
      </c>
      <c r="D30" s="40">
        <v>8764098</v>
      </c>
      <c r="E30" s="189">
        <v>8856334</v>
      </c>
      <c r="F30" s="214"/>
      <c r="G30" s="189">
        <v>8764098</v>
      </c>
      <c r="H30" s="215"/>
      <c r="I30" s="29"/>
    </row>
    <row r="31" spans="5:7" ht="10.5">
      <c r="E31" s="76"/>
      <c r="G31" s="76"/>
    </row>
    <row r="32" spans="5:7" ht="10.5">
      <c r="E32" s="76"/>
      <c r="G32" s="76"/>
    </row>
    <row r="33" spans="5:7" ht="10.5">
      <c r="E33" s="76"/>
      <c r="G33" s="76"/>
    </row>
    <row r="34" spans="5:7" ht="10.5">
      <c r="E34" s="76"/>
      <c r="G34" s="76"/>
    </row>
    <row r="35" spans="5:7" ht="10.5">
      <c r="E35" s="76"/>
      <c r="G35" s="76"/>
    </row>
    <row r="36" spans="5:7" ht="10.5">
      <c r="E36" s="76"/>
      <c r="G36" s="76"/>
    </row>
    <row r="37" spans="5:7" ht="10.5">
      <c r="E37" s="76"/>
      <c r="G37" s="76"/>
    </row>
    <row r="38" spans="5:7" ht="10.5">
      <c r="E38" s="76"/>
      <c r="G38" s="76"/>
    </row>
    <row r="39" spans="5:7" ht="10.5">
      <c r="E39" s="76"/>
      <c r="G39" s="76"/>
    </row>
    <row r="40" spans="5:7" ht="10.5">
      <c r="E40" s="76"/>
      <c r="G40" s="76"/>
    </row>
    <row r="41" spans="5:7" ht="10.5">
      <c r="E41" s="76"/>
      <c r="G41" s="76"/>
    </row>
    <row r="42" spans="5:7" ht="10.5">
      <c r="E42" s="76"/>
      <c r="G42" s="76"/>
    </row>
    <row r="43" spans="5:7" ht="10.5">
      <c r="E43" s="76"/>
      <c r="G43" s="76"/>
    </row>
    <row r="44" spans="5:7" ht="10.5">
      <c r="E44" s="76"/>
      <c r="G44" s="76"/>
    </row>
    <row r="45" spans="5:7" ht="10.5">
      <c r="E45" s="76"/>
      <c r="G45" s="76"/>
    </row>
    <row r="46" spans="5:7" ht="10.5">
      <c r="E46" s="76"/>
      <c r="G46" s="216"/>
    </row>
    <row r="47" spans="5:7" ht="10.5">
      <c r="E47" s="76"/>
      <c r="G47" s="216"/>
    </row>
    <row r="48" ht="10.5">
      <c r="E48" s="76"/>
    </row>
    <row r="49" ht="10.5">
      <c r="E49" s="76"/>
    </row>
    <row r="50" ht="10.5">
      <c r="E50" s="76"/>
    </row>
    <row r="51" ht="10.5">
      <c r="E51" s="76"/>
    </row>
    <row r="52" ht="10.5">
      <c r="E52" s="76"/>
    </row>
    <row r="53" ht="10.5">
      <c r="E53" s="76"/>
    </row>
    <row r="54" ht="10.5">
      <c r="E54" s="76"/>
    </row>
    <row r="55" ht="10.5">
      <c r="E55" s="76"/>
    </row>
    <row r="56" ht="10.5">
      <c r="E56" s="76"/>
    </row>
    <row r="57" ht="10.5">
      <c r="E57" s="76"/>
    </row>
    <row r="58" ht="10.5">
      <c r="E58" s="76"/>
    </row>
  </sheetData>
  <sheetProtection/>
  <printOptions/>
  <pageMargins left="0.7874015748031497" right="0.7874015748031497" top="0.7874015748031497" bottom="1.0236220472440944" header="0.5118110236220472" footer="0.7874015748031497"/>
  <pageSetup firstPageNumber="130" useFirstPageNumber="1"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28125" style="12" customWidth="1"/>
    <col min="2" max="2" width="37.28125" style="12" customWidth="1"/>
    <col min="3" max="3" width="19.7109375" style="12" customWidth="1"/>
    <col min="4" max="4" width="18.140625" style="12" customWidth="1"/>
    <col min="5" max="16384" width="9.00390625" style="12" customWidth="1"/>
  </cols>
  <sheetData>
    <row r="1" s="172" customFormat="1" ht="12.75">
      <c r="B1" s="10" t="s">
        <v>221</v>
      </c>
    </row>
    <row r="2" s="172" customFormat="1" ht="12.75">
      <c r="D2" s="228" t="s">
        <v>222</v>
      </c>
    </row>
    <row r="4" spans="1:4" s="165" customFormat="1" ht="26.25" customHeight="1">
      <c r="A4" s="454" t="s">
        <v>111</v>
      </c>
      <c r="B4" s="454" t="s">
        <v>3</v>
      </c>
      <c r="C4" s="454" t="s">
        <v>502</v>
      </c>
      <c r="D4" s="454" t="s">
        <v>503</v>
      </c>
    </row>
    <row r="5" spans="1:4" ht="12" customHeight="1">
      <c r="A5" s="97">
        <v>1</v>
      </c>
      <c r="B5" s="97">
        <v>2</v>
      </c>
      <c r="C5" s="97">
        <v>3</v>
      </c>
      <c r="D5" s="141">
        <v>4</v>
      </c>
    </row>
    <row r="6" spans="1:4" s="172" customFormat="1" ht="24.75" customHeight="1">
      <c r="A6" s="512" t="s">
        <v>205</v>
      </c>
      <c r="B6" s="513" t="s">
        <v>223</v>
      </c>
      <c r="C6" s="514">
        <f>SUM(C7:C8)</f>
        <v>192986147.32</v>
      </c>
      <c r="D6" s="514">
        <f>SUM(D7:D8)</f>
        <v>188823345.94</v>
      </c>
    </row>
    <row r="7" spans="1:4" s="223" customFormat="1" ht="24.75" customHeight="1">
      <c r="A7" s="221" t="s">
        <v>225</v>
      </c>
      <c r="B7" s="151" t="s">
        <v>360</v>
      </c>
      <c r="C7" s="222">
        <v>167525718.32</v>
      </c>
      <c r="D7" s="222">
        <v>165893454.79</v>
      </c>
    </row>
    <row r="8" spans="1:4" s="223" customFormat="1" ht="24.75" customHeight="1">
      <c r="A8" s="221" t="s">
        <v>227</v>
      </c>
      <c r="B8" s="151" t="s">
        <v>361</v>
      </c>
      <c r="C8" s="222">
        <v>25460429</v>
      </c>
      <c r="D8" s="222">
        <v>22929891.15</v>
      </c>
    </row>
    <row r="9" spans="1:4" s="172" customFormat="1" ht="24.75" customHeight="1">
      <c r="A9" s="512" t="s">
        <v>211</v>
      </c>
      <c r="B9" s="513" t="s">
        <v>224</v>
      </c>
      <c r="C9" s="514">
        <f>SUM(C10:C11)</f>
        <v>201456957.32</v>
      </c>
      <c r="D9" s="514">
        <f>SUM(D10:D11)</f>
        <v>190781403.4</v>
      </c>
    </row>
    <row r="10" spans="1:4" s="225" customFormat="1" ht="24.75" customHeight="1">
      <c r="A10" s="224" t="s">
        <v>225</v>
      </c>
      <c r="B10" s="75" t="s">
        <v>226</v>
      </c>
      <c r="C10" s="99">
        <v>162018009.32</v>
      </c>
      <c r="D10" s="99">
        <v>154570868.06</v>
      </c>
    </row>
    <row r="11" spans="1:4" s="225" customFormat="1" ht="24.75" customHeight="1">
      <c r="A11" s="224" t="s">
        <v>227</v>
      </c>
      <c r="B11" s="75" t="s">
        <v>228</v>
      </c>
      <c r="C11" s="99">
        <v>39438948</v>
      </c>
      <c r="D11" s="99">
        <v>36210535.34</v>
      </c>
    </row>
    <row r="12" spans="1:4" s="172" customFormat="1" ht="24.75" customHeight="1">
      <c r="A12" s="218" t="s">
        <v>229</v>
      </c>
      <c r="B12" s="219" t="s">
        <v>230</v>
      </c>
      <c r="C12" s="220">
        <v>-8470810</v>
      </c>
      <c r="D12" s="220">
        <v>-1958057.46</v>
      </c>
    </row>
    <row r="13" spans="1:4" s="172" customFormat="1" ht="24.75" customHeight="1">
      <c r="A13" s="218" t="s">
        <v>231</v>
      </c>
      <c r="B13" s="219" t="s">
        <v>232</v>
      </c>
      <c r="C13" s="220">
        <v>8470810</v>
      </c>
      <c r="D13" s="309">
        <v>1058057.46</v>
      </c>
    </row>
    <row r="14" spans="1:4" s="172" customFormat="1" ht="24.75" customHeight="1">
      <c r="A14" s="515" t="s">
        <v>225</v>
      </c>
      <c r="B14" s="516" t="s">
        <v>233</v>
      </c>
      <c r="C14" s="517">
        <f>SUM(C16:C17)</f>
        <v>17234908</v>
      </c>
      <c r="D14" s="517">
        <f>SUM(D16,D17)</f>
        <v>17237394.92</v>
      </c>
    </row>
    <row r="15" spans="1:4" s="172" customFormat="1" ht="10.5" customHeight="1">
      <c r="A15" s="518"/>
      <c r="B15" s="519" t="s">
        <v>204</v>
      </c>
      <c r="C15" s="520"/>
      <c r="D15" s="520"/>
    </row>
    <row r="16" spans="1:4" s="225" customFormat="1" ht="26.25" customHeight="1">
      <c r="A16" s="226" t="s">
        <v>234</v>
      </c>
      <c r="B16" s="75" t="s">
        <v>217</v>
      </c>
      <c r="C16" s="99">
        <v>9664098</v>
      </c>
      <c r="D16" s="99">
        <v>9664098</v>
      </c>
    </row>
    <row r="17" spans="1:4" ht="21" customHeight="1">
      <c r="A17" s="224" t="s">
        <v>235</v>
      </c>
      <c r="B17" s="75" t="s">
        <v>236</v>
      </c>
      <c r="C17" s="99">
        <v>7570810</v>
      </c>
      <c r="D17" s="99">
        <v>7573296.92</v>
      </c>
    </row>
    <row r="18" spans="1:4" s="172" customFormat="1" ht="27.75" customHeight="1">
      <c r="A18" s="521" t="s">
        <v>227</v>
      </c>
      <c r="B18" s="521" t="s">
        <v>237</v>
      </c>
      <c r="C18" s="522">
        <f>SUM(C20)</f>
        <v>8764098</v>
      </c>
      <c r="D18" s="522">
        <f>SUM(D20)</f>
        <v>8764098</v>
      </c>
    </row>
    <row r="19" spans="1:4" ht="11.25" customHeight="1">
      <c r="A19" s="523"/>
      <c r="B19" s="523" t="s">
        <v>204</v>
      </c>
      <c r="C19" s="524"/>
      <c r="D19" s="524"/>
    </row>
    <row r="20" spans="1:4" ht="27" customHeight="1">
      <c r="A20" s="75" t="s">
        <v>234</v>
      </c>
      <c r="B20" s="75" t="s">
        <v>220</v>
      </c>
      <c r="C20" s="99">
        <v>8764098</v>
      </c>
      <c r="D20" s="99">
        <v>8764098</v>
      </c>
    </row>
    <row r="21" spans="3:4" ht="10.5">
      <c r="C21" s="175"/>
      <c r="D21" s="227"/>
    </row>
    <row r="22" spans="3:4" ht="10.5">
      <c r="C22" s="175"/>
      <c r="D22" s="227"/>
    </row>
    <row r="23" spans="3:4" ht="10.5">
      <c r="C23" s="175"/>
      <c r="D23" s="227"/>
    </row>
    <row r="24" spans="3:4" ht="10.5">
      <c r="C24" s="175"/>
      <c r="D24" s="227"/>
    </row>
    <row r="25" spans="3:4" ht="10.5">
      <c r="C25" s="175"/>
      <c r="D25" s="227"/>
    </row>
    <row r="26" spans="3:4" ht="10.5">
      <c r="C26" s="175"/>
      <c r="D26" s="227"/>
    </row>
    <row r="27" spans="3:4" ht="10.5">
      <c r="C27" s="175"/>
      <c r="D27" s="227"/>
    </row>
    <row r="28" spans="3:4" ht="10.5">
      <c r="C28" s="175"/>
      <c r="D28" s="227"/>
    </row>
    <row r="29" spans="3:4" ht="10.5">
      <c r="C29" s="175"/>
      <c r="D29" s="227"/>
    </row>
    <row r="30" spans="3:4" ht="10.5">
      <c r="C30" s="175"/>
      <c r="D30" s="227"/>
    </row>
    <row r="31" spans="3:4" ht="10.5">
      <c r="C31" s="175"/>
      <c r="D31" s="227"/>
    </row>
    <row r="32" spans="3:4" ht="10.5">
      <c r="C32" s="175"/>
      <c r="D32" s="227"/>
    </row>
    <row r="33" spans="3:4" ht="10.5">
      <c r="C33" s="175"/>
      <c r="D33" s="227"/>
    </row>
    <row r="34" spans="3:4" ht="10.5">
      <c r="C34" s="175"/>
      <c r="D34" s="227"/>
    </row>
    <row r="35" spans="3:4" ht="10.5">
      <c r="C35" s="175"/>
      <c r="D35" s="227"/>
    </row>
    <row r="36" spans="3:4" ht="10.5">
      <c r="C36" s="175"/>
      <c r="D36" s="227"/>
    </row>
    <row r="37" spans="3:4" ht="10.5">
      <c r="C37" s="175"/>
      <c r="D37" s="227"/>
    </row>
    <row r="38" spans="3:4" ht="10.5">
      <c r="C38" s="175"/>
      <c r="D38" s="227"/>
    </row>
    <row r="39" spans="3:4" ht="10.5">
      <c r="C39" s="175"/>
      <c r="D39" s="227"/>
    </row>
    <row r="40" spans="3:4" ht="10.5">
      <c r="C40" s="175"/>
      <c r="D40" s="227"/>
    </row>
    <row r="41" spans="3:4" ht="10.5">
      <c r="C41" s="227"/>
      <c r="D41" s="227"/>
    </row>
    <row r="42" spans="3:4" ht="10.5">
      <c r="C42" s="227"/>
      <c r="D42" s="227"/>
    </row>
    <row r="43" spans="3:4" ht="10.5">
      <c r="C43" s="227"/>
      <c r="D43" s="227"/>
    </row>
    <row r="44" spans="3:4" ht="10.5">
      <c r="C44" s="227"/>
      <c r="D44" s="227"/>
    </row>
    <row r="45" spans="3:4" ht="10.5">
      <c r="C45" s="227"/>
      <c r="D45" s="227"/>
    </row>
    <row r="46" spans="3:4" ht="10.5">
      <c r="C46" s="227"/>
      <c r="D46" s="227"/>
    </row>
    <row r="47" spans="3:4" ht="10.5">
      <c r="C47" s="227"/>
      <c r="D47" s="227"/>
    </row>
    <row r="48" spans="3:4" ht="10.5">
      <c r="C48" s="227"/>
      <c r="D48" s="227"/>
    </row>
    <row r="49" spans="3:4" ht="10.5">
      <c r="C49" s="227"/>
      <c r="D49" s="227"/>
    </row>
    <row r="50" spans="3:4" ht="10.5">
      <c r="C50" s="227"/>
      <c r="D50" s="227"/>
    </row>
    <row r="51" spans="3:4" ht="10.5">
      <c r="C51" s="227"/>
      <c r="D51" s="227"/>
    </row>
    <row r="52" spans="3:4" ht="10.5">
      <c r="C52" s="227"/>
      <c r="D52" s="227"/>
    </row>
    <row r="53" spans="3:4" ht="10.5">
      <c r="C53" s="227"/>
      <c r="D53" s="227"/>
    </row>
    <row r="54" spans="3:4" ht="10.5">
      <c r="C54" s="227"/>
      <c r="D54" s="227"/>
    </row>
    <row r="55" spans="3:4" ht="10.5">
      <c r="C55" s="227"/>
      <c r="D55" s="227"/>
    </row>
    <row r="56" spans="3:4" ht="10.5">
      <c r="C56" s="227"/>
      <c r="D56" s="227"/>
    </row>
    <row r="57" spans="3:4" ht="10.5">
      <c r="C57" s="227"/>
      <c r="D57" s="227"/>
    </row>
    <row r="58" spans="3:4" ht="10.5">
      <c r="C58" s="227"/>
      <c r="D58" s="227"/>
    </row>
    <row r="59" spans="3:4" ht="10.5">
      <c r="C59" s="227"/>
      <c r="D59" s="227"/>
    </row>
    <row r="60" spans="3:4" ht="10.5">
      <c r="C60" s="227"/>
      <c r="D60" s="227"/>
    </row>
    <row r="61" spans="3:4" ht="10.5">
      <c r="C61" s="227"/>
      <c r="D61" s="227"/>
    </row>
    <row r="62" spans="3:4" ht="10.5">
      <c r="C62" s="227"/>
      <c r="D62" s="227"/>
    </row>
    <row r="63" spans="3:4" ht="10.5">
      <c r="C63" s="227"/>
      <c r="D63" s="227"/>
    </row>
    <row r="64" spans="3:4" ht="10.5">
      <c r="C64" s="227"/>
      <c r="D64" s="227"/>
    </row>
    <row r="65" spans="3:4" ht="10.5">
      <c r="C65" s="227"/>
      <c r="D65" s="227"/>
    </row>
    <row r="66" spans="3:4" ht="10.5">
      <c r="C66" s="227"/>
      <c r="D66" s="227"/>
    </row>
    <row r="67" spans="3:4" ht="10.5">
      <c r="C67" s="227"/>
      <c r="D67" s="227"/>
    </row>
    <row r="68" spans="3:4" ht="10.5">
      <c r="C68" s="227"/>
      <c r="D68" s="227"/>
    </row>
    <row r="69" spans="3:4" ht="10.5">
      <c r="C69" s="227"/>
      <c r="D69" s="227"/>
    </row>
    <row r="70" spans="3:4" ht="10.5">
      <c r="C70" s="227"/>
      <c r="D70" s="227"/>
    </row>
    <row r="71" spans="3:4" ht="10.5">
      <c r="C71" s="227"/>
      <c r="D71" s="227"/>
    </row>
    <row r="72" spans="3:4" ht="10.5">
      <c r="C72" s="227"/>
      <c r="D72" s="227"/>
    </row>
    <row r="73" spans="3:4" ht="10.5">
      <c r="C73" s="227"/>
      <c r="D73" s="227"/>
    </row>
    <row r="74" spans="3:4" ht="10.5">
      <c r="C74" s="227"/>
      <c r="D74" s="227"/>
    </row>
    <row r="75" spans="3:4" ht="10.5">
      <c r="C75" s="227"/>
      <c r="D75" s="227"/>
    </row>
    <row r="76" spans="3:4" ht="10.5">
      <c r="C76" s="227"/>
      <c r="D76" s="227"/>
    </row>
    <row r="77" spans="3:4" ht="10.5">
      <c r="C77" s="227"/>
      <c r="D77" s="227"/>
    </row>
    <row r="78" spans="3:4" ht="10.5">
      <c r="C78" s="227"/>
      <c r="D78" s="227"/>
    </row>
    <row r="79" spans="3:4" ht="10.5">
      <c r="C79" s="227"/>
      <c r="D79" s="227"/>
    </row>
    <row r="80" spans="3:4" ht="10.5">
      <c r="C80" s="227"/>
      <c r="D80" s="227"/>
    </row>
    <row r="81" spans="3:4" ht="10.5">
      <c r="C81" s="227"/>
      <c r="D81" s="227"/>
    </row>
    <row r="82" spans="3:4" ht="10.5">
      <c r="C82" s="227"/>
      <c r="D82" s="227"/>
    </row>
    <row r="83" spans="3:4" ht="10.5">
      <c r="C83" s="227"/>
      <c r="D83" s="227"/>
    </row>
    <row r="84" spans="3:4" ht="10.5">
      <c r="C84" s="227"/>
      <c r="D84" s="227"/>
    </row>
    <row r="85" spans="3:4" ht="10.5">
      <c r="C85" s="227"/>
      <c r="D85" s="227"/>
    </row>
    <row r="86" spans="3:4" ht="10.5">
      <c r="C86" s="227"/>
      <c r="D86" s="227"/>
    </row>
    <row r="87" spans="3:4" ht="10.5">
      <c r="C87" s="227"/>
      <c r="D87" s="227"/>
    </row>
    <row r="88" spans="3:4" ht="10.5">
      <c r="C88" s="227"/>
      <c r="D88" s="227"/>
    </row>
    <row r="89" spans="3:4" ht="10.5">
      <c r="C89" s="227"/>
      <c r="D89" s="227"/>
    </row>
    <row r="90" spans="3:4" ht="10.5">
      <c r="C90" s="227"/>
      <c r="D90" s="227"/>
    </row>
    <row r="91" spans="3:4" ht="10.5">
      <c r="C91" s="227"/>
      <c r="D91" s="227"/>
    </row>
    <row r="92" spans="3:4" ht="10.5">
      <c r="C92" s="227"/>
      <c r="D92" s="227"/>
    </row>
    <row r="93" spans="3:4" ht="10.5">
      <c r="C93" s="227"/>
      <c r="D93" s="227"/>
    </row>
    <row r="94" spans="3:4" ht="10.5">
      <c r="C94" s="227"/>
      <c r="D94" s="227"/>
    </row>
    <row r="95" spans="3:4" ht="10.5">
      <c r="C95" s="227"/>
      <c r="D95" s="227"/>
    </row>
    <row r="96" spans="3:4" ht="10.5">
      <c r="C96" s="227"/>
      <c r="D96" s="227"/>
    </row>
    <row r="97" spans="3:4" ht="10.5">
      <c r="C97" s="227"/>
      <c r="D97" s="227"/>
    </row>
    <row r="98" spans="3:4" ht="10.5">
      <c r="C98" s="227"/>
      <c r="D98" s="227"/>
    </row>
    <row r="99" spans="3:4" ht="10.5">
      <c r="C99" s="227"/>
      <c r="D99" s="227"/>
    </row>
    <row r="100" spans="3:4" ht="10.5">
      <c r="C100" s="227"/>
      <c r="D100" s="227"/>
    </row>
    <row r="101" spans="3:4" ht="10.5">
      <c r="C101" s="227"/>
      <c r="D101" s="227"/>
    </row>
    <row r="102" spans="3:4" ht="10.5">
      <c r="C102" s="227"/>
      <c r="D102" s="227"/>
    </row>
    <row r="103" spans="3:4" ht="10.5">
      <c r="C103" s="227"/>
      <c r="D103" s="227"/>
    </row>
    <row r="104" spans="3:4" ht="10.5">
      <c r="C104" s="227"/>
      <c r="D104" s="227"/>
    </row>
    <row r="105" spans="3:4" ht="10.5">
      <c r="C105" s="227"/>
      <c r="D105" s="227"/>
    </row>
    <row r="106" spans="3:4" ht="10.5">
      <c r="C106" s="227"/>
      <c r="D106" s="227"/>
    </row>
    <row r="107" spans="3:4" ht="10.5">
      <c r="C107" s="227"/>
      <c r="D107" s="227"/>
    </row>
    <row r="108" spans="3:4" ht="10.5">
      <c r="C108" s="227"/>
      <c r="D108" s="227"/>
    </row>
    <row r="109" spans="3:4" ht="10.5">
      <c r="C109" s="227"/>
      <c r="D109" s="227"/>
    </row>
    <row r="110" spans="3:4" ht="10.5">
      <c r="C110" s="227"/>
      <c r="D110" s="227"/>
    </row>
    <row r="111" spans="3:4" ht="10.5">
      <c r="C111" s="227"/>
      <c r="D111" s="227"/>
    </row>
    <row r="112" spans="3:4" ht="10.5">
      <c r="C112" s="227"/>
      <c r="D112" s="227"/>
    </row>
    <row r="113" spans="3:4" ht="10.5">
      <c r="C113" s="227"/>
      <c r="D113" s="227"/>
    </row>
    <row r="114" spans="3:4" ht="10.5">
      <c r="C114" s="227"/>
      <c r="D114" s="227"/>
    </row>
    <row r="115" spans="3:4" ht="10.5">
      <c r="C115" s="227"/>
      <c r="D115" s="227"/>
    </row>
    <row r="116" spans="3:4" ht="10.5">
      <c r="C116" s="227"/>
      <c r="D116" s="227"/>
    </row>
    <row r="117" spans="3:4" ht="10.5">
      <c r="C117" s="227"/>
      <c r="D117" s="227"/>
    </row>
    <row r="118" spans="3:4" ht="10.5">
      <c r="C118" s="227"/>
      <c r="D118" s="227"/>
    </row>
    <row r="119" spans="3:4" ht="10.5">
      <c r="C119" s="227"/>
      <c r="D119" s="227"/>
    </row>
    <row r="120" spans="3:4" ht="10.5">
      <c r="C120" s="227"/>
      <c r="D120" s="227"/>
    </row>
    <row r="121" spans="3:4" ht="10.5">
      <c r="C121" s="227"/>
      <c r="D121" s="227"/>
    </row>
    <row r="122" spans="3:4" ht="10.5">
      <c r="C122" s="227"/>
      <c r="D122" s="227"/>
    </row>
    <row r="123" spans="3:4" ht="10.5">
      <c r="C123" s="227"/>
      <c r="D123" s="227"/>
    </row>
    <row r="124" spans="3:4" ht="10.5">
      <c r="C124" s="227"/>
      <c r="D124" s="227"/>
    </row>
    <row r="125" spans="3:4" ht="10.5">
      <c r="C125" s="227"/>
      <c r="D125" s="227"/>
    </row>
    <row r="126" spans="3:4" ht="10.5">
      <c r="C126" s="227"/>
      <c r="D126" s="227"/>
    </row>
    <row r="127" spans="3:4" ht="10.5">
      <c r="C127" s="227"/>
      <c r="D127" s="227"/>
    </row>
    <row r="128" spans="3:4" ht="10.5">
      <c r="C128" s="227"/>
      <c r="D128" s="227"/>
    </row>
    <row r="129" spans="3:4" ht="10.5">
      <c r="C129" s="227"/>
      <c r="D129" s="227"/>
    </row>
    <row r="130" spans="3:4" ht="10.5">
      <c r="C130" s="227"/>
      <c r="D130" s="227"/>
    </row>
    <row r="131" spans="3:4" ht="10.5">
      <c r="C131" s="227"/>
      <c r="D131" s="227"/>
    </row>
    <row r="132" spans="3:4" ht="10.5">
      <c r="C132" s="227"/>
      <c r="D132" s="227"/>
    </row>
    <row r="133" spans="3:4" ht="10.5">
      <c r="C133" s="227"/>
      <c r="D133" s="227"/>
    </row>
    <row r="134" spans="3:4" ht="10.5">
      <c r="C134" s="227"/>
      <c r="D134" s="227"/>
    </row>
    <row r="135" spans="3:4" ht="10.5">
      <c r="C135" s="227"/>
      <c r="D135" s="227"/>
    </row>
    <row r="136" spans="3:4" ht="10.5">
      <c r="C136" s="227"/>
      <c r="D136" s="227"/>
    </row>
    <row r="137" spans="3:4" ht="10.5">
      <c r="C137" s="227"/>
      <c r="D137" s="227"/>
    </row>
    <row r="138" spans="3:4" ht="10.5">
      <c r="C138" s="227"/>
      <c r="D138" s="227"/>
    </row>
    <row r="139" spans="3:4" ht="10.5">
      <c r="C139" s="227"/>
      <c r="D139" s="227"/>
    </row>
    <row r="140" spans="3:4" ht="10.5">
      <c r="C140" s="227"/>
      <c r="D140" s="227"/>
    </row>
  </sheetData>
  <sheetProtection/>
  <printOptions/>
  <pageMargins left="0.7874015748031497" right="0.7874015748031497" top="0.7874015748031497" bottom="1.0236220472440944" header="0.5118110236220472" footer="0.7874015748031497"/>
  <pageSetup firstPageNumber="132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A12" sqref="A12:D12"/>
    </sheetView>
  </sheetViews>
  <sheetFormatPr defaultColWidth="9.00390625" defaultRowHeight="12.75"/>
  <cols>
    <col min="1" max="1" width="3.28125" style="9" customWidth="1"/>
    <col min="2" max="2" width="47.8515625" style="9" customWidth="1"/>
    <col min="3" max="3" width="18.421875" style="9" customWidth="1"/>
    <col min="4" max="4" width="16.8515625" style="9" customWidth="1"/>
    <col min="5" max="16384" width="9.00390625" style="9" customWidth="1"/>
  </cols>
  <sheetData>
    <row r="1" spans="1:4" s="68" customFormat="1" ht="12.75">
      <c r="A1" s="229"/>
      <c r="B1" s="252" t="s">
        <v>238</v>
      </c>
      <c r="C1" s="230"/>
      <c r="D1" s="231"/>
    </row>
    <row r="2" spans="1:4" s="68" customFormat="1" ht="10.5">
      <c r="A2" s="229"/>
      <c r="B2" s="230"/>
      <c r="C2" s="230"/>
      <c r="D2" s="230"/>
    </row>
    <row r="3" spans="1:4" s="68" customFormat="1" ht="21.75" customHeight="1">
      <c r="A3" s="229"/>
      <c r="B3" s="232"/>
      <c r="C3" s="253" t="s">
        <v>313</v>
      </c>
      <c r="D3" s="232"/>
    </row>
    <row r="4" spans="1:4" ht="10.5">
      <c r="A4" s="452" t="s">
        <v>111</v>
      </c>
      <c r="B4" s="453" t="s">
        <v>3</v>
      </c>
      <c r="C4" s="453" t="s">
        <v>239</v>
      </c>
      <c r="D4" s="453" t="s">
        <v>5</v>
      </c>
    </row>
    <row r="5" spans="1:4" ht="20.25" customHeight="1">
      <c r="A5" s="525"/>
      <c r="B5" s="526"/>
      <c r="C5" s="526" t="s">
        <v>603</v>
      </c>
      <c r="D5" s="526" t="s">
        <v>604</v>
      </c>
    </row>
    <row r="6" spans="1:4" s="68" customFormat="1" ht="11.25" customHeight="1">
      <c r="A6" s="66">
        <v>1</v>
      </c>
      <c r="B6" s="67">
        <v>2</v>
      </c>
      <c r="C6" s="67">
        <v>3</v>
      </c>
      <c r="D6" s="67">
        <v>4</v>
      </c>
    </row>
    <row r="7" spans="1:4" s="68" customFormat="1" ht="37.5" customHeight="1">
      <c r="A7" s="469" t="s">
        <v>114</v>
      </c>
      <c r="B7" s="470" t="s">
        <v>240</v>
      </c>
      <c r="C7" s="471">
        <f>SUM(C8,C11)</f>
        <v>17234908</v>
      </c>
      <c r="D7" s="471">
        <f>SUM(D8,D11)</f>
        <v>17237394.92</v>
      </c>
    </row>
    <row r="8" spans="1:4" ht="24" customHeight="1">
      <c r="A8" s="233" t="s">
        <v>205</v>
      </c>
      <c r="B8" s="234" t="s">
        <v>217</v>
      </c>
      <c r="C8" s="235">
        <f>SUM(C10)</f>
        <v>9664098</v>
      </c>
      <c r="D8" s="236">
        <f>SUM(D10)</f>
        <v>9664098</v>
      </c>
    </row>
    <row r="9" spans="1:4" ht="13.5" customHeight="1">
      <c r="A9" s="237"/>
      <c r="B9" s="238" t="s">
        <v>204</v>
      </c>
      <c r="C9" s="32"/>
      <c r="D9" s="239"/>
    </row>
    <row r="10" spans="1:4" ht="29.25" customHeight="1">
      <c r="A10" s="240" t="s">
        <v>225</v>
      </c>
      <c r="B10" s="100" t="s">
        <v>241</v>
      </c>
      <c r="C10" s="95">
        <v>9664098</v>
      </c>
      <c r="D10" s="171">
        <v>9664098</v>
      </c>
    </row>
    <row r="11" spans="1:4" ht="36" customHeight="1">
      <c r="A11" s="241" t="s">
        <v>383</v>
      </c>
      <c r="B11" s="242" t="s">
        <v>218</v>
      </c>
      <c r="C11" s="243">
        <v>7570810</v>
      </c>
      <c r="D11" s="244">
        <v>7573296.92</v>
      </c>
    </row>
    <row r="12" spans="1:4" ht="33" customHeight="1">
      <c r="A12" s="456" t="s">
        <v>147</v>
      </c>
      <c r="B12" s="460" t="s">
        <v>219</v>
      </c>
      <c r="C12" s="458">
        <f>SUM(C13)</f>
        <v>8764098</v>
      </c>
      <c r="D12" s="458">
        <f>SUM(D13)</f>
        <v>8764098</v>
      </c>
    </row>
    <row r="13" spans="1:4" s="12" customFormat="1" ht="41.25" customHeight="1">
      <c r="A13" s="224" t="s">
        <v>205</v>
      </c>
      <c r="B13" s="75" t="s">
        <v>242</v>
      </c>
      <c r="C13" s="99">
        <f>SUM(C15:C20)</f>
        <v>8764098</v>
      </c>
      <c r="D13" s="99">
        <f>SUM(D15:D20)</f>
        <v>8764098</v>
      </c>
    </row>
    <row r="14" spans="1:4" s="12" customFormat="1" ht="18.75" customHeight="1">
      <c r="A14" s="224"/>
      <c r="B14" s="75" t="s">
        <v>204</v>
      </c>
      <c r="C14" s="99"/>
      <c r="D14" s="174"/>
    </row>
    <row r="15" spans="1:4" ht="60.75" customHeight="1">
      <c r="A15" s="224" t="s">
        <v>225</v>
      </c>
      <c r="B15" s="75" t="s">
        <v>362</v>
      </c>
      <c r="C15" s="152">
        <v>2594400</v>
      </c>
      <c r="D15" s="248">
        <v>2594400</v>
      </c>
    </row>
    <row r="16" spans="1:4" ht="58.5" customHeight="1">
      <c r="A16" s="224" t="s">
        <v>227</v>
      </c>
      <c r="B16" s="75" t="s">
        <v>384</v>
      </c>
      <c r="C16" s="152">
        <v>2888800</v>
      </c>
      <c r="D16" s="248">
        <v>2888800</v>
      </c>
    </row>
    <row r="17" spans="1:4" ht="58.5" customHeight="1">
      <c r="A17" s="310" t="s">
        <v>243</v>
      </c>
      <c r="B17" s="75" t="s">
        <v>362</v>
      </c>
      <c r="C17" s="152">
        <v>1685600</v>
      </c>
      <c r="D17" s="248">
        <v>1685600</v>
      </c>
    </row>
    <row r="18" spans="1:4" ht="58.5" customHeight="1">
      <c r="A18" s="310" t="s">
        <v>244</v>
      </c>
      <c r="B18" s="75" t="s">
        <v>417</v>
      </c>
      <c r="C18" s="152">
        <v>836000</v>
      </c>
      <c r="D18" s="248">
        <v>836000</v>
      </c>
    </row>
    <row r="19" spans="1:4" ht="58.5" customHeight="1">
      <c r="A19" s="310" t="s">
        <v>605</v>
      </c>
      <c r="B19" s="75" t="s">
        <v>606</v>
      </c>
      <c r="C19" s="152">
        <v>119298</v>
      </c>
      <c r="D19" s="248">
        <v>119298</v>
      </c>
    </row>
    <row r="20" spans="1:4" ht="50.25" customHeight="1">
      <c r="A20" s="247" t="s">
        <v>607</v>
      </c>
      <c r="B20" s="75" t="s">
        <v>245</v>
      </c>
      <c r="C20" s="248">
        <v>640000</v>
      </c>
      <c r="D20" s="248">
        <v>640000</v>
      </c>
    </row>
    <row r="21" spans="1:4" ht="10.5">
      <c r="A21" s="114"/>
      <c r="B21" s="114"/>
      <c r="C21" s="114"/>
      <c r="D21" s="249"/>
    </row>
    <row r="22" ht="10.5">
      <c r="D22" s="250"/>
    </row>
    <row r="23" ht="10.5">
      <c r="D23" s="250"/>
    </row>
    <row r="24" ht="10.5">
      <c r="D24" s="250"/>
    </row>
    <row r="25" ht="10.5">
      <c r="D25" s="250"/>
    </row>
    <row r="26" ht="10.5">
      <c r="D26" s="250"/>
    </row>
    <row r="27" ht="10.5">
      <c r="D27" s="250"/>
    </row>
    <row r="28" ht="10.5">
      <c r="D28" s="250"/>
    </row>
    <row r="29" ht="10.5">
      <c r="D29" s="250"/>
    </row>
    <row r="30" ht="10.5">
      <c r="D30" s="250"/>
    </row>
    <row r="31" ht="10.5">
      <c r="D31" s="250"/>
    </row>
    <row r="32" ht="10.5">
      <c r="D32" s="251"/>
    </row>
    <row r="33" ht="10.5">
      <c r="D33" s="251"/>
    </row>
    <row r="34" ht="10.5">
      <c r="D34" s="251"/>
    </row>
    <row r="35" ht="10.5">
      <c r="D35" s="251"/>
    </row>
    <row r="36" ht="10.5">
      <c r="D36" s="251"/>
    </row>
    <row r="37" ht="10.5">
      <c r="D37" s="251"/>
    </row>
    <row r="38" ht="10.5">
      <c r="D38" s="251"/>
    </row>
    <row r="39" ht="10.5">
      <c r="D39" s="251"/>
    </row>
    <row r="40" ht="10.5">
      <c r="D40" s="251"/>
    </row>
    <row r="41" ht="10.5">
      <c r="D41" s="251"/>
    </row>
  </sheetData>
  <sheetProtection/>
  <printOptions/>
  <pageMargins left="0.7874015748031497" right="0.7874015748031497" top="0.7874015748031497" bottom="1.0236220472440944" header="0.5118110236220472" footer="0.7874015748031497"/>
  <pageSetup firstPageNumber="133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13">
      <selection activeCell="C8" sqref="C8"/>
    </sheetView>
  </sheetViews>
  <sheetFormatPr defaultColWidth="9.00390625" defaultRowHeight="12.75"/>
  <cols>
    <col min="1" max="1" width="6.140625" style="9" customWidth="1"/>
    <col min="2" max="2" width="8.7109375" style="9" customWidth="1"/>
    <col min="3" max="3" width="78.28125" style="12" customWidth="1"/>
    <col min="4" max="4" width="14.57421875" style="9" customWidth="1"/>
    <col min="5" max="5" width="15.7109375" style="250" customWidth="1"/>
    <col min="6" max="6" width="7.140625" style="84" customWidth="1"/>
    <col min="7" max="7" width="9.00390625" style="9" customWidth="1"/>
    <col min="8" max="8" width="18.421875" style="258" customWidth="1"/>
    <col min="9" max="16384" width="9.00390625" style="9" customWidth="1"/>
  </cols>
  <sheetData>
    <row r="1" spans="1:8" s="68" customFormat="1" ht="12.75">
      <c r="A1" s="9"/>
      <c r="B1" s="10" t="s">
        <v>246</v>
      </c>
      <c r="C1" s="172"/>
      <c r="E1" s="255"/>
      <c r="F1" s="89"/>
      <c r="H1" s="297"/>
    </row>
    <row r="2" spans="1:8" s="68" customFormat="1" ht="10.5">
      <c r="A2" s="9"/>
      <c r="C2" s="172"/>
      <c r="E2" s="255"/>
      <c r="F2" s="89"/>
      <c r="H2" s="297"/>
    </row>
    <row r="3" spans="3:8" s="68" customFormat="1" ht="12.75">
      <c r="C3" s="172"/>
      <c r="E3" s="78" t="s">
        <v>247</v>
      </c>
      <c r="F3" s="89"/>
      <c r="H3" s="297"/>
    </row>
    <row r="4" spans="1:8" s="68" customFormat="1" ht="46.5" customHeight="1">
      <c r="A4" s="527" t="s">
        <v>1</v>
      </c>
      <c r="B4" s="527" t="s">
        <v>158</v>
      </c>
      <c r="C4" s="527" t="s">
        <v>248</v>
      </c>
      <c r="D4" s="528" t="s">
        <v>4</v>
      </c>
      <c r="E4" s="529" t="s">
        <v>249</v>
      </c>
      <c r="F4" s="528" t="s">
        <v>160</v>
      </c>
      <c r="H4" s="297"/>
    </row>
    <row r="5" spans="1:6" ht="15.75" customHeight="1">
      <c r="A5" s="346">
        <v>1</v>
      </c>
      <c r="B5" s="346">
        <v>2</v>
      </c>
      <c r="C5" s="346">
        <v>3</v>
      </c>
      <c r="D5" s="397">
        <v>4</v>
      </c>
      <c r="E5" s="398">
        <v>5</v>
      </c>
      <c r="F5" s="397">
        <v>6</v>
      </c>
    </row>
    <row r="6" spans="1:6" ht="28.5" customHeight="1">
      <c r="A6" s="527"/>
      <c r="B6" s="530" t="s">
        <v>250</v>
      </c>
      <c r="C6" s="527"/>
      <c r="D6" s="531">
        <f>SUM(D7:D112)</f>
        <v>37428835</v>
      </c>
      <c r="E6" s="531">
        <f>SUM(E7:E112)</f>
        <v>34246426.730000004</v>
      </c>
      <c r="F6" s="532">
        <f>E6/D6*100</f>
        <v>91.49744235961393</v>
      </c>
    </row>
    <row r="7" spans="1:6" ht="39.75" customHeight="1">
      <c r="A7" s="399">
        <v>600</v>
      </c>
      <c r="B7" s="399">
        <v>60004</v>
      </c>
      <c r="C7" s="400" t="s">
        <v>508</v>
      </c>
      <c r="D7" s="171">
        <v>347000</v>
      </c>
      <c r="E7" s="364">
        <v>345630</v>
      </c>
      <c r="F7" s="402">
        <f aca="true" t="shared" si="0" ref="F7:F115">E7/D7*100</f>
        <v>99.60518731988472</v>
      </c>
    </row>
    <row r="8" spans="1:6" ht="28.5" customHeight="1">
      <c r="A8" s="399">
        <v>600</v>
      </c>
      <c r="B8" s="399">
        <v>60013</v>
      </c>
      <c r="C8" s="400" t="s">
        <v>509</v>
      </c>
      <c r="D8" s="401">
        <v>283540</v>
      </c>
      <c r="E8" s="367">
        <v>283537.34</v>
      </c>
      <c r="F8" s="403">
        <f t="shared" si="0"/>
        <v>99.99906186076039</v>
      </c>
    </row>
    <row r="9" spans="1:6" ht="43.5" customHeight="1">
      <c r="A9" s="399">
        <v>600</v>
      </c>
      <c r="B9" s="399">
        <v>60013</v>
      </c>
      <c r="C9" s="400" t="s">
        <v>510</v>
      </c>
      <c r="D9" s="401">
        <v>4720000</v>
      </c>
      <c r="E9" s="367">
        <v>4154693.87</v>
      </c>
      <c r="F9" s="403">
        <f>E9/D9*100</f>
        <v>88.02317521186441</v>
      </c>
    </row>
    <row r="10" spans="1:6" ht="36.75" customHeight="1">
      <c r="A10" s="399">
        <v>600</v>
      </c>
      <c r="B10" s="399">
        <v>60016</v>
      </c>
      <c r="C10" s="404" t="s">
        <v>429</v>
      </c>
      <c r="D10" s="401">
        <v>3631845</v>
      </c>
      <c r="E10" s="367">
        <v>3630663.65</v>
      </c>
      <c r="F10" s="403">
        <f t="shared" si="0"/>
        <v>99.96747245545995</v>
      </c>
    </row>
    <row r="11" spans="1:6" ht="35.25" customHeight="1">
      <c r="A11" s="93">
        <v>600</v>
      </c>
      <c r="B11" s="93">
        <v>60016</v>
      </c>
      <c r="C11" s="75" t="s">
        <v>613</v>
      </c>
      <c r="D11" s="401">
        <v>41500</v>
      </c>
      <c r="E11" s="367">
        <v>32474.46</v>
      </c>
      <c r="F11" s="403">
        <f>E11/D11*100</f>
        <v>78.25171084337349</v>
      </c>
    </row>
    <row r="12" spans="1:6" ht="28.5" customHeight="1">
      <c r="A12" s="399">
        <v>600</v>
      </c>
      <c r="B12" s="399">
        <v>60016</v>
      </c>
      <c r="C12" s="404" t="s">
        <v>511</v>
      </c>
      <c r="D12" s="401">
        <v>1604618</v>
      </c>
      <c r="E12" s="367">
        <v>1593521.1</v>
      </c>
      <c r="F12" s="403">
        <f t="shared" si="0"/>
        <v>99.30843976572618</v>
      </c>
    </row>
    <row r="13" spans="1:6" ht="28.5" customHeight="1">
      <c r="A13" s="399">
        <v>600</v>
      </c>
      <c r="B13" s="399">
        <v>60016</v>
      </c>
      <c r="C13" s="404" t="s">
        <v>614</v>
      </c>
      <c r="D13" s="401">
        <v>56500</v>
      </c>
      <c r="E13" s="379">
        <v>55227</v>
      </c>
      <c r="F13" s="403">
        <f t="shared" si="0"/>
        <v>97.74690265486726</v>
      </c>
    </row>
    <row r="14" spans="1:6" ht="28.5" customHeight="1">
      <c r="A14" s="399">
        <v>600</v>
      </c>
      <c r="B14" s="399">
        <v>60016</v>
      </c>
      <c r="C14" s="404" t="s">
        <v>512</v>
      </c>
      <c r="D14" s="401">
        <v>40000</v>
      </c>
      <c r="E14" s="379">
        <v>39999.6</v>
      </c>
      <c r="F14" s="403">
        <f t="shared" si="0"/>
        <v>99.999</v>
      </c>
    </row>
    <row r="15" spans="1:6" ht="28.5" customHeight="1">
      <c r="A15" s="551">
        <v>600</v>
      </c>
      <c r="B15" s="551">
        <v>60016</v>
      </c>
      <c r="C15" s="556" t="s">
        <v>615</v>
      </c>
      <c r="D15" s="409">
        <v>27100</v>
      </c>
      <c r="E15" s="410">
        <v>27060</v>
      </c>
      <c r="F15" s="554">
        <f t="shared" si="0"/>
        <v>99.85239852398524</v>
      </c>
    </row>
    <row r="16" spans="1:6" ht="39.75" customHeight="1">
      <c r="A16" s="399">
        <v>600</v>
      </c>
      <c r="B16" s="399">
        <v>60016</v>
      </c>
      <c r="C16" s="404" t="s">
        <v>513</v>
      </c>
      <c r="D16" s="401">
        <v>20000</v>
      </c>
      <c r="E16" s="550">
        <v>19434</v>
      </c>
      <c r="F16" s="548">
        <f t="shared" si="0"/>
        <v>97.17</v>
      </c>
    </row>
    <row r="17" spans="1:6" ht="37.5" customHeight="1">
      <c r="A17" s="399">
        <v>600</v>
      </c>
      <c r="B17" s="399">
        <v>60016</v>
      </c>
      <c r="C17" s="404" t="s">
        <v>616</v>
      </c>
      <c r="D17" s="401">
        <v>4500</v>
      </c>
      <c r="E17" s="550">
        <v>2460</v>
      </c>
      <c r="F17" s="548">
        <f t="shared" si="0"/>
        <v>54.666666666666664</v>
      </c>
    </row>
    <row r="18" spans="1:6" ht="33.75" customHeight="1">
      <c r="A18" s="544">
        <v>600</v>
      </c>
      <c r="B18" s="544">
        <v>60016</v>
      </c>
      <c r="C18" s="545" t="s">
        <v>520</v>
      </c>
      <c r="D18" s="562">
        <v>4695097</v>
      </c>
      <c r="E18" s="376">
        <v>4329417.1</v>
      </c>
      <c r="F18" s="402">
        <f t="shared" si="0"/>
        <v>92.21145164838978</v>
      </c>
    </row>
    <row r="19" spans="1:6" ht="28.5" customHeight="1">
      <c r="A19" s="399">
        <v>600</v>
      </c>
      <c r="B19" s="399">
        <v>60016</v>
      </c>
      <c r="C19" s="404" t="s">
        <v>514</v>
      </c>
      <c r="D19" s="401">
        <v>70000</v>
      </c>
      <c r="E19" s="379">
        <v>70000</v>
      </c>
      <c r="F19" s="403">
        <f t="shared" si="0"/>
        <v>100</v>
      </c>
    </row>
    <row r="20" spans="1:8" s="12" customFormat="1" ht="36.75" customHeight="1">
      <c r="A20" s="399">
        <v>600</v>
      </c>
      <c r="B20" s="399">
        <v>60016</v>
      </c>
      <c r="C20" s="404" t="s">
        <v>617</v>
      </c>
      <c r="D20" s="401">
        <v>350000</v>
      </c>
      <c r="E20" s="379">
        <v>250490.73</v>
      </c>
      <c r="F20" s="403">
        <f t="shared" si="0"/>
        <v>71.56878</v>
      </c>
      <c r="H20" s="87"/>
    </row>
    <row r="21" spans="1:8" s="12" customFormat="1" ht="42.75" customHeight="1">
      <c r="A21" s="399">
        <v>600</v>
      </c>
      <c r="B21" s="399">
        <v>60016</v>
      </c>
      <c r="C21" s="404" t="s">
        <v>515</v>
      </c>
      <c r="D21" s="401">
        <v>130000</v>
      </c>
      <c r="E21" s="379">
        <v>128763.04</v>
      </c>
      <c r="F21" s="403">
        <f t="shared" si="0"/>
        <v>99.0484923076923</v>
      </c>
      <c r="H21" s="87"/>
    </row>
    <row r="22" spans="1:8" s="12" customFormat="1" ht="42.75" customHeight="1">
      <c r="A22" s="399">
        <v>600</v>
      </c>
      <c r="B22" s="399">
        <v>60016</v>
      </c>
      <c r="C22" s="404" t="s">
        <v>618</v>
      </c>
      <c r="D22" s="401">
        <v>60000</v>
      </c>
      <c r="E22" s="379">
        <v>54341.4</v>
      </c>
      <c r="F22" s="403">
        <f t="shared" si="0"/>
        <v>90.569</v>
      </c>
      <c r="H22" s="87"/>
    </row>
    <row r="23" spans="1:8" s="12" customFormat="1" ht="41.25" customHeight="1">
      <c r="A23" s="399">
        <v>600</v>
      </c>
      <c r="B23" s="399">
        <v>60016</v>
      </c>
      <c r="C23" s="404" t="s">
        <v>521</v>
      </c>
      <c r="D23" s="401">
        <v>920600</v>
      </c>
      <c r="E23" s="407">
        <v>915223.67</v>
      </c>
      <c r="F23" s="408">
        <f t="shared" si="0"/>
        <v>99.41599717575494</v>
      </c>
      <c r="H23" s="87"/>
    </row>
    <row r="24" spans="1:8" s="12" customFormat="1" ht="36.75" customHeight="1">
      <c r="A24" s="399">
        <v>600</v>
      </c>
      <c r="B24" s="399">
        <v>60016</v>
      </c>
      <c r="C24" s="404" t="s">
        <v>619</v>
      </c>
      <c r="D24" s="401">
        <v>62000</v>
      </c>
      <c r="E24" s="379">
        <v>61131</v>
      </c>
      <c r="F24" s="403">
        <f t="shared" si="0"/>
        <v>98.5983870967742</v>
      </c>
      <c r="H24" s="87"/>
    </row>
    <row r="25" spans="1:8" s="12" customFormat="1" ht="36.75" customHeight="1">
      <c r="A25" s="399">
        <v>600</v>
      </c>
      <c r="B25" s="399">
        <v>60016</v>
      </c>
      <c r="C25" s="404" t="s">
        <v>522</v>
      </c>
      <c r="D25" s="401">
        <v>67650</v>
      </c>
      <c r="E25" s="379">
        <v>67650</v>
      </c>
      <c r="F25" s="403">
        <f t="shared" si="0"/>
        <v>100</v>
      </c>
      <c r="H25" s="87"/>
    </row>
    <row r="26" spans="1:8" s="12" customFormat="1" ht="36.75" customHeight="1">
      <c r="A26" s="399">
        <v>600</v>
      </c>
      <c r="B26" s="399">
        <v>60016</v>
      </c>
      <c r="C26" s="404" t="s">
        <v>516</v>
      </c>
      <c r="D26" s="401">
        <v>1077600</v>
      </c>
      <c r="E26" s="379">
        <v>1042722.03</v>
      </c>
      <c r="F26" s="403">
        <f t="shared" si="0"/>
        <v>96.7633658129176</v>
      </c>
      <c r="H26" s="87"/>
    </row>
    <row r="27" spans="1:8" s="12" customFormat="1" ht="42.75" customHeight="1">
      <c r="A27" s="551">
        <v>600</v>
      </c>
      <c r="B27" s="551">
        <v>60016</v>
      </c>
      <c r="C27" s="556" t="s">
        <v>620</v>
      </c>
      <c r="D27" s="409">
        <v>47030</v>
      </c>
      <c r="E27" s="370">
        <v>25830</v>
      </c>
      <c r="F27" s="554">
        <f t="shared" si="0"/>
        <v>54.92238996385286</v>
      </c>
      <c r="H27" s="87"/>
    </row>
    <row r="28" spans="1:8" s="12" customFormat="1" ht="36.75" customHeight="1">
      <c r="A28" s="399">
        <v>600</v>
      </c>
      <c r="B28" s="399">
        <v>60016</v>
      </c>
      <c r="C28" s="404" t="s">
        <v>621</v>
      </c>
      <c r="D28" s="401">
        <v>19700</v>
      </c>
      <c r="E28" s="564">
        <v>12632.1</v>
      </c>
      <c r="F28" s="548">
        <f t="shared" si="0"/>
        <v>64.12233502538072</v>
      </c>
      <c r="H28" s="87"/>
    </row>
    <row r="29" spans="1:8" s="12" customFormat="1" ht="35.25" customHeight="1">
      <c r="A29" s="399">
        <v>600</v>
      </c>
      <c r="B29" s="399">
        <v>60016</v>
      </c>
      <c r="C29" s="404" t="s">
        <v>523</v>
      </c>
      <c r="D29" s="401">
        <v>75600</v>
      </c>
      <c r="E29" s="564">
        <v>75522</v>
      </c>
      <c r="F29" s="548">
        <f t="shared" si="0"/>
        <v>99.89682539682539</v>
      </c>
      <c r="H29" s="87"/>
    </row>
    <row r="30" spans="1:8" s="12" customFormat="1" ht="31.5" customHeight="1">
      <c r="A30" s="544">
        <v>600</v>
      </c>
      <c r="B30" s="544">
        <v>60016</v>
      </c>
      <c r="C30" s="545" t="s">
        <v>517</v>
      </c>
      <c r="D30" s="562">
        <v>2540000</v>
      </c>
      <c r="E30" s="563">
        <v>2469532.52</v>
      </c>
      <c r="F30" s="414">
        <f t="shared" si="0"/>
        <v>97.22568976377953</v>
      </c>
      <c r="H30" s="87"/>
    </row>
    <row r="31" spans="1:8" s="12" customFormat="1" ht="31.5" customHeight="1">
      <c r="A31" s="399">
        <v>600</v>
      </c>
      <c r="B31" s="399">
        <v>60016</v>
      </c>
      <c r="C31" s="404" t="s">
        <v>518</v>
      </c>
      <c r="D31" s="401">
        <v>107900</v>
      </c>
      <c r="E31" s="405">
        <v>107453.53</v>
      </c>
      <c r="F31" s="406">
        <f t="shared" si="0"/>
        <v>99.586218721038</v>
      </c>
      <c r="H31" s="87"/>
    </row>
    <row r="32" spans="1:8" s="12" customFormat="1" ht="39.75" customHeight="1">
      <c r="A32" s="399">
        <v>600</v>
      </c>
      <c r="B32" s="399">
        <v>60016</v>
      </c>
      <c r="C32" s="404" t="s">
        <v>519</v>
      </c>
      <c r="D32" s="401">
        <v>242300</v>
      </c>
      <c r="E32" s="379">
        <v>242273.1</v>
      </c>
      <c r="F32" s="403">
        <f t="shared" si="0"/>
        <v>99.98889806025588</v>
      </c>
      <c r="H32" s="87"/>
    </row>
    <row r="33" spans="1:8" s="12" customFormat="1" ht="36" customHeight="1">
      <c r="A33" s="399">
        <v>600</v>
      </c>
      <c r="B33" s="399">
        <v>60016</v>
      </c>
      <c r="C33" s="404" t="s">
        <v>622</v>
      </c>
      <c r="D33" s="401">
        <v>5000</v>
      </c>
      <c r="E33" s="379">
        <v>4920</v>
      </c>
      <c r="F33" s="403">
        <f t="shared" si="0"/>
        <v>98.4</v>
      </c>
      <c r="H33" s="87"/>
    </row>
    <row r="34" spans="1:8" s="12" customFormat="1" ht="35.25" customHeight="1">
      <c r="A34" s="399">
        <v>600</v>
      </c>
      <c r="B34" s="399">
        <v>60016</v>
      </c>
      <c r="C34" s="404" t="s">
        <v>524</v>
      </c>
      <c r="D34" s="401">
        <v>38500</v>
      </c>
      <c r="E34" s="379">
        <v>38499</v>
      </c>
      <c r="F34" s="403">
        <f t="shared" si="0"/>
        <v>99.9974025974026</v>
      </c>
      <c r="H34" s="87"/>
    </row>
    <row r="35" spans="1:8" s="12" customFormat="1" ht="35.25" customHeight="1">
      <c r="A35" s="399">
        <v>600</v>
      </c>
      <c r="B35" s="399">
        <v>60016</v>
      </c>
      <c r="C35" s="404" t="s">
        <v>525</v>
      </c>
      <c r="D35" s="401">
        <v>243700</v>
      </c>
      <c r="E35" s="379">
        <v>243213.3</v>
      </c>
      <c r="F35" s="403">
        <f t="shared" si="0"/>
        <v>99.80028723840788</v>
      </c>
      <c r="H35" s="87"/>
    </row>
    <row r="36" spans="1:8" s="12" customFormat="1" ht="35.25" customHeight="1">
      <c r="A36" s="399">
        <v>600</v>
      </c>
      <c r="B36" s="399">
        <v>60016</v>
      </c>
      <c r="C36" s="404" t="s">
        <v>526</v>
      </c>
      <c r="D36" s="401">
        <v>64200</v>
      </c>
      <c r="E36" s="379">
        <v>64138.36</v>
      </c>
      <c r="F36" s="403">
        <f t="shared" si="0"/>
        <v>99.90398753894081</v>
      </c>
      <c r="H36" s="87"/>
    </row>
    <row r="37" spans="1:8" s="12" customFormat="1" ht="35.25" customHeight="1">
      <c r="A37" s="399">
        <v>600</v>
      </c>
      <c r="B37" s="399">
        <v>60016</v>
      </c>
      <c r="C37" s="404" t="s">
        <v>527</v>
      </c>
      <c r="D37" s="401">
        <v>25300</v>
      </c>
      <c r="E37" s="379">
        <v>25215</v>
      </c>
      <c r="F37" s="403">
        <f t="shared" si="0"/>
        <v>99.66403162055336</v>
      </c>
      <c r="H37" s="87"/>
    </row>
    <row r="38" spans="1:8" s="12" customFormat="1" ht="35.25" customHeight="1">
      <c r="A38" s="399">
        <v>600</v>
      </c>
      <c r="B38" s="399">
        <v>60016</v>
      </c>
      <c r="C38" s="404" t="s">
        <v>528</v>
      </c>
      <c r="D38" s="401">
        <v>102250</v>
      </c>
      <c r="E38" s="379">
        <v>102249.9</v>
      </c>
      <c r="F38" s="403">
        <f t="shared" si="0"/>
        <v>99.99990220048899</v>
      </c>
      <c r="H38" s="87"/>
    </row>
    <row r="39" spans="1:8" s="12" customFormat="1" ht="35.25" customHeight="1">
      <c r="A39" s="399">
        <v>600</v>
      </c>
      <c r="B39" s="399">
        <v>60016</v>
      </c>
      <c r="C39" s="404" t="s">
        <v>529</v>
      </c>
      <c r="D39" s="401">
        <v>157080</v>
      </c>
      <c r="E39" s="379">
        <v>157075.92</v>
      </c>
      <c r="F39" s="403">
        <f t="shared" si="0"/>
        <v>99.99740259740261</v>
      </c>
      <c r="H39" s="87"/>
    </row>
    <row r="40" spans="1:8" s="12" customFormat="1" ht="35.25" customHeight="1">
      <c r="A40" s="551">
        <v>600</v>
      </c>
      <c r="B40" s="551">
        <v>60016</v>
      </c>
      <c r="C40" s="556" t="s">
        <v>530</v>
      </c>
      <c r="D40" s="409">
        <v>17000</v>
      </c>
      <c r="E40" s="410">
        <v>16605</v>
      </c>
      <c r="F40" s="554">
        <f t="shared" si="0"/>
        <v>97.6764705882353</v>
      </c>
      <c r="H40" s="87"/>
    </row>
    <row r="41" spans="1:8" s="12" customFormat="1" ht="35.25" customHeight="1">
      <c r="A41" s="399">
        <v>600</v>
      </c>
      <c r="B41" s="399">
        <v>60016</v>
      </c>
      <c r="C41" s="404" t="s">
        <v>531</v>
      </c>
      <c r="D41" s="401">
        <v>13000</v>
      </c>
      <c r="E41" s="550">
        <v>12300</v>
      </c>
      <c r="F41" s="548">
        <f t="shared" si="0"/>
        <v>94.61538461538461</v>
      </c>
      <c r="H41" s="87"/>
    </row>
    <row r="42" spans="1:8" s="12" customFormat="1" ht="39.75" customHeight="1">
      <c r="A42" s="399">
        <v>600</v>
      </c>
      <c r="B42" s="399">
        <v>60016</v>
      </c>
      <c r="C42" s="404" t="s">
        <v>532</v>
      </c>
      <c r="D42" s="401">
        <v>86200</v>
      </c>
      <c r="E42" s="550">
        <v>58425</v>
      </c>
      <c r="F42" s="548">
        <f t="shared" si="0"/>
        <v>67.7784222737819</v>
      </c>
      <c r="H42" s="87"/>
    </row>
    <row r="43" spans="1:8" s="12" customFormat="1" ht="39" customHeight="1">
      <c r="A43" s="544">
        <v>600</v>
      </c>
      <c r="B43" s="544">
        <v>60016</v>
      </c>
      <c r="C43" s="545" t="s">
        <v>533</v>
      </c>
      <c r="D43" s="562">
        <v>80000</v>
      </c>
      <c r="E43" s="376">
        <v>38130</v>
      </c>
      <c r="F43" s="402">
        <f t="shared" si="0"/>
        <v>47.6625</v>
      </c>
      <c r="H43" s="87"/>
    </row>
    <row r="44" spans="1:8" s="12" customFormat="1" ht="35.25" customHeight="1">
      <c r="A44" s="399">
        <v>600</v>
      </c>
      <c r="B44" s="399">
        <v>60016</v>
      </c>
      <c r="C44" s="404" t="s">
        <v>534</v>
      </c>
      <c r="D44" s="401">
        <v>9840</v>
      </c>
      <c r="E44" s="407">
        <v>9840</v>
      </c>
      <c r="F44" s="408">
        <f t="shared" si="0"/>
        <v>100</v>
      </c>
      <c r="H44" s="87"/>
    </row>
    <row r="45" spans="1:8" s="12" customFormat="1" ht="35.25" customHeight="1">
      <c r="A45" s="399">
        <v>600</v>
      </c>
      <c r="B45" s="399">
        <v>60016</v>
      </c>
      <c r="C45" s="404" t="s">
        <v>535</v>
      </c>
      <c r="D45" s="401">
        <v>70000</v>
      </c>
      <c r="E45" s="405">
        <v>70000</v>
      </c>
      <c r="F45" s="406">
        <f t="shared" si="0"/>
        <v>100</v>
      </c>
      <c r="H45" s="87"/>
    </row>
    <row r="46" spans="1:8" s="12" customFormat="1" ht="35.25" customHeight="1">
      <c r="A46" s="399">
        <v>600</v>
      </c>
      <c r="B46" s="399">
        <v>60016</v>
      </c>
      <c r="C46" s="404" t="s">
        <v>623</v>
      </c>
      <c r="D46" s="401">
        <v>250000</v>
      </c>
      <c r="E46" s="379">
        <v>250000</v>
      </c>
      <c r="F46" s="403">
        <f t="shared" si="0"/>
        <v>100</v>
      </c>
      <c r="H46" s="87"/>
    </row>
    <row r="47" spans="1:8" s="12" customFormat="1" ht="35.25" customHeight="1">
      <c r="A47" s="399">
        <v>700</v>
      </c>
      <c r="B47" s="399">
        <v>70095</v>
      </c>
      <c r="C47" s="404" t="s">
        <v>624</v>
      </c>
      <c r="D47" s="401">
        <v>75000</v>
      </c>
      <c r="E47" s="379">
        <v>31980</v>
      </c>
      <c r="F47" s="403">
        <f t="shared" si="0"/>
        <v>42.64</v>
      </c>
      <c r="H47" s="87"/>
    </row>
    <row r="48" spans="1:8" s="12" customFormat="1" ht="35.25" customHeight="1">
      <c r="A48" s="399">
        <v>700</v>
      </c>
      <c r="B48" s="399">
        <v>70095</v>
      </c>
      <c r="C48" s="404" t="s">
        <v>625</v>
      </c>
      <c r="D48" s="401">
        <v>75000</v>
      </c>
      <c r="E48" s="379">
        <v>40590</v>
      </c>
      <c r="F48" s="403">
        <f t="shared" si="0"/>
        <v>54.120000000000005</v>
      </c>
      <c r="H48" s="87"/>
    </row>
    <row r="49" spans="1:8" s="12" customFormat="1" ht="42" customHeight="1">
      <c r="A49" s="399">
        <v>700</v>
      </c>
      <c r="B49" s="399">
        <v>70095</v>
      </c>
      <c r="C49" s="404" t="s">
        <v>536</v>
      </c>
      <c r="D49" s="401">
        <v>65000</v>
      </c>
      <c r="E49" s="379">
        <v>64696.55</v>
      </c>
      <c r="F49" s="403">
        <f t="shared" si="0"/>
        <v>99.53315384615385</v>
      </c>
      <c r="H49" s="87"/>
    </row>
    <row r="50" spans="1:8" s="12" customFormat="1" ht="45.75" customHeight="1">
      <c r="A50" s="399">
        <v>700</v>
      </c>
      <c r="B50" s="399">
        <v>70095</v>
      </c>
      <c r="C50" s="404" t="s">
        <v>537</v>
      </c>
      <c r="D50" s="401">
        <v>85000</v>
      </c>
      <c r="E50" s="379">
        <v>70417.2</v>
      </c>
      <c r="F50" s="403">
        <f t="shared" si="0"/>
        <v>82.84376470588235</v>
      </c>
      <c r="H50" s="87"/>
    </row>
    <row r="51" spans="1:8" s="12" customFormat="1" ht="35.25" customHeight="1">
      <c r="A51" s="399">
        <v>710</v>
      </c>
      <c r="B51" s="399">
        <v>71035</v>
      </c>
      <c r="C51" s="400" t="s">
        <v>430</v>
      </c>
      <c r="D51" s="401">
        <v>33410</v>
      </c>
      <c r="E51" s="379">
        <v>33406.11</v>
      </c>
      <c r="F51" s="403">
        <f t="shared" si="0"/>
        <v>99.98835677940735</v>
      </c>
      <c r="H51" s="87"/>
    </row>
    <row r="52" spans="1:8" s="12" customFormat="1" ht="35.25" customHeight="1">
      <c r="A52" s="551">
        <v>710</v>
      </c>
      <c r="B52" s="551">
        <v>71035</v>
      </c>
      <c r="C52" s="561" t="s">
        <v>538</v>
      </c>
      <c r="D52" s="409">
        <v>120000</v>
      </c>
      <c r="E52" s="410">
        <v>120000</v>
      </c>
      <c r="F52" s="554">
        <f t="shared" si="0"/>
        <v>100</v>
      </c>
      <c r="H52" s="87"/>
    </row>
    <row r="53" spans="1:8" s="12" customFormat="1" ht="35.25" customHeight="1">
      <c r="A53" s="399">
        <v>710</v>
      </c>
      <c r="B53" s="399">
        <v>71035</v>
      </c>
      <c r="C53" s="400" t="s">
        <v>539</v>
      </c>
      <c r="D53" s="401">
        <v>19500</v>
      </c>
      <c r="E53" s="550">
        <v>15463.03</v>
      </c>
      <c r="F53" s="548">
        <f t="shared" si="0"/>
        <v>79.29758974358975</v>
      </c>
      <c r="H53" s="87"/>
    </row>
    <row r="54" spans="1:8" s="12" customFormat="1" ht="35.25" customHeight="1">
      <c r="A54" s="399">
        <v>710</v>
      </c>
      <c r="B54" s="399">
        <v>71035</v>
      </c>
      <c r="C54" s="400" t="s">
        <v>626</v>
      </c>
      <c r="D54" s="401">
        <v>77950</v>
      </c>
      <c r="E54" s="550">
        <v>63371.31</v>
      </c>
      <c r="F54" s="548">
        <f t="shared" si="0"/>
        <v>81.29738293778063</v>
      </c>
      <c r="H54" s="87"/>
    </row>
    <row r="55" spans="1:8" s="12" customFormat="1" ht="45" customHeight="1">
      <c r="A55" s="544">
        <v>710</v>
      </c>
      <c r="B55" s="544">
        <v>71035</v>
      </c>
      <c r="C55" s="560" t="s">
        <v>627</v>
      </c>
      <c r="D55" s="558">
        <v>76500</v>
      </c>
      <c r="E55" s="559">
        <v>31976.96</v>
      </c>
      <c r="F55" s="402">
        <f t="shared" si="0"/>
        <v>41.7999477124183</v>
      </c>
      <c r="H55" s="87"/>
    </row>
    <row r="56" spans="1:8" s="12" customFormat="1" ht="35.25" customHeight="1">
      <c r="A56" s="399">
        <v>750</v>
      </c>
      <c r="B56" s="399">
        <v>75023</v>
      </c>
      <c r="C56" s="400" t="s">
        <v>540</v>
      </c>
      <c r="D56" s="411">
        <v>700000</v>
      </c>
      <c r="E56" s="410">
        <v>644520</v>
      </c>
      <c r="F56" s="403">
        <f t="shared" si="0"/>
        <v>92.07428571428572</v>
      </c>
      <c r="H56" s="87"/>
    </row>
    <row r="57" spans="1:8" s="12" customFormat="1" ht="35.25" customHeight="1">
      <c r="A57" s="399">
        <v>750</v>
      </c>
      <c r="B57" s="399">
        <v>75023</v>
      </c>
      <c r="C57" s="400" t="s">
        <v>628</v>
      </c>
      <c r="D57" s="411">
        <v>95000</v>
      </c>
      <c r="E57" s="410">
        <v>78752.88</v>
      </c>
      <c r="F57" s="403">
        <f t="shared" si="0"/>
        <v>82.89776842105263</v>
      </c>
      <c r="H57" s="87"/>
    </row>
    <row r="58" spans="1:8" s="12" customFormat="1" ht="35.25" customHeight="1">
      <c r="A58" s="399">
        <v>754</v>
      </c>
      <c r="B58" s="399">
        <v>75495</v>
      </c>
      <c r="C58" s="400" t="s">
        <v>404</v>
      </c>
      <c r="D58" s="411">
        <v>140000</v>
      </c>
      <c r="E58" s="410">
        <v>41204</v>
      </c>
      <c r="F58" s="403">
        <f t="shared" si="0"/>
        <v>29.43142857142857</v>
      </c>
      <c r="H58" s="87"/>
    </row>
    <row r="59" spans="1:8" s="12" customFormat="1" ht="35.25" customHeight="1">
      <c r="A59" s="399">
        <v>801</v>
      </c>
      <c r="B59" s="399">
        <v>80101</v>
      </c>
      <c r="C59" s="400" t="s">
        <v>431</v>
      </c>
      <c r="D59" s="411">
        <v>145757</v>
      </c>
      <c r="E59" s="410">
        <v>145755</v>
      </c>
      <c r="F59" s="403">
        <f t="shared" si="0"/>
        <v>99.99862785320774</v>
      </c>
      <c r="H59" s="87"/>
    </row>
    <row r="60" spans="1:8" s="12" customFormat="1" ht="35.25" customHeight="1">
      <c r="A60" s="399">
        <v>801</v>
      </c>
      <c r="B60" s="399">
        <v>80101</v>
      </c>
      <c r="C60" s="400" t="s">
        <v>542</v>
      </c>
      <c r="D60" s="411">
        <v>84611</v>
      </c>
      <c r="E60" s="410">
        <v>84612.71</v>
      </c>
      <c r="F60" s="403">
        <f t="shared" si="0"/>
        <v>100.00202101381619</v>
      </c>
      <c r="H60" s="87"/>
    </row>
    <row r="61" spans="1:8" s="12" customFormat="1" ht="35.25" customHeight="1">
      <c r="A61" s="399">
        <v>801</v>
      </c>
      <c r="B61" s="399">
        <v>80101</v>
      </c>
      <c r="C61" s="400" t="s">
        <v>543</v>
      </c>
      <c r="D61" s="411">
        <v>50000</v>
      </c>
      <c r="E61" s="410">
        <v>5874</v>
      </c>
      <c r="F61" s="403">
        <f t="shared" si="0"/>
        <v>11.748</v>
      </c>
      <c r="H61" s="87"/>
    </row>
    <row r="62" spans="1:8" s="12" customFormat="1" ht="34.5" customHeight="1">
      <c r="A62" s="399">
        <v>801</v>
      </c>
      <c r="B62" s="399">
        <v>80101</v>
      </c>
      <c r="C62" s="400" t="s">
        <v>629</v>
      </c>
      <c r="D62" s="411">
        <v>1350000</v>
      </c>
      <c r="E62" s="410">
        <v>1327856.53</v>
      </c>
      <c r="F62" s="403">
        <f t="shared" si="0"/>
        <v>98.35974296296297</v>
      </c>
      <c r="H62" s="87"/>
    </row>
    <row r="63" spans="1:8" s="12" customFormat="1" ht="36" customHeight="1">
      <c r="A63" s="399">
        <v>801</v>
      </c>
      <c r="B63" s="399">
        <v>80101</v>
      </c>
      <c r="C63" s="400" t="s">
        <v>544</v>
      </c>
      <c r="D63" s="411">
        <v>140000</v>
      </c>
      <c r="E63" s="410">
        <v>73800</v>
      </c>
      <c r="F63" s="403">
        <f t="shared" si="0"/>
        <v>52.714285714285715</v>
      </c>
      <c r="H63" s="87"/>
    </row>
    <row r="64" spans="1:8" s="12" customFormat="1" ht="35.25" customHeight="1">
      <c r="A64" s="399">
        <v>801</v>
      </c>
      <c r="B64" s="399">
        <v>80104</v>
      </c>
      <c r="C64" s="404" t="s">
        <v>545</v>
      </c>
      <c r="D64" s="411">
        <v>50000</v>
      </c>
      <c r="E64" s="410">
        <v>49999.3</v>
      </c>
      <c r="F64" s="403">
        <f t="shared" si="0"/>
        <v>99.99860000000001</v>
      </c>
      <c r="H64" s="87"/>
    </row>
    <row r="65" spans="1:8" s="12" customFormat="1" ht="34.5" customHeight="1">
      <c r="A65" s="551">
        <v>801</v>
      </c>
      <c r="B65" s="551">
        <v>80104</v>
      </c>
      <c r="C65" s="556" t="s">
        <v>546</v>
      </c>
      <c r="D65" s="557">
        <v>8000</v>
      </c>
      <c r="E65" s="410">
        <v>7999.99</v>
      </c>
      <c r="F65" s="554">
        <f t="shared" si="0"/>
        <v>99.99987499999999</v>
      </c>
      <c r="H65" s="87"/>
    </row>
    <row r="66" spans="1:8" s="12" customFormat="1" ht="32.25" customHeight="1">
      <c r="A66" s="399">
        <v>801</v>
      </c>
      <c r="B66" s="399">
        <v>80104</v>
      </c>
      <c r="C66" s="404" t="s">
        <v>547</v>
      </c>
      <c r="D66" s="401">
        <v>24800</v>
      </c>
      <c r="E66" s="550">
        <v>24799.99</v>
      </c>
      <c r="F66" s="548">
        <f t="shared" si="0"/>
        <v>99.99995967741935</v>
      </c>
      <c r="H66" s="87"/>
    </row>
    <row r="67" spans="1:8" s="12" customFormat="1" ht="36.75" customHeight="1">
      <c r="A67" s="399">
        <v>801</v>
      </c>
      <c r="B67" s="399">
        <v>80104</v>
      </c>
      <c r="C67" s="404" t="s">
        <v>548</v>
      </c>
      <c r="D67" s="401">
        <v>39000</v>
      </c>
      <c r="E67" s="550">
        <v>34329.1</v>
      </c>
      <c r="F67" s="548">
        <f t="shared" si="0"/>
        <v>88.02333333333333</v>
      </c>
      <c r="H67" s="87"/>
    </row>
    <row r="68" spans="1:8" s="12" customFormat="1" ht="35.25" customHeight="1">
      <c r="A68" s="544">
        <v>801</v>
      </c>
      <c r="B68" s="544">
        <v>80110</v>
      </c>
      <c r="C68" s="560" t="s">
        <v>549</v>
      </c>
      <c r="D68" s="558">
        <v>228600</v>
      </c>
      <c r="E68" s="559">
        <v>228570.61</v>
      </c>
      <c r="F68" s="402">
        <f t="shared" si="0"/>
        <v>99.98714348206474</v>
      </c>
      <c r="H68" s="87"/>
    </row>
    <row r="69" spans="1:8" s="12" customFormat="1" ht="32.25" customHeight="1">
      <c r="A69" s="399">
        <v>801</v>
      </c>
      <c r="B69" s="399">
        <v>80110</v>
      </c>
      <c r="C69" s="400" t="s">
        <v>550</v>
      </c>
      <c r="D69" s="411">
        <v>100000</v>
      </c>
      <c r="E69" s="410">
        <v>100000</v>
      </c>
      <c r="F69" s="403">
        <f t="shared" si="0"/>
        <v>100</v>
      </c>
      <c r="H69" s="87"/>
    </row>
    <row r="70" spans="1:8" s="12" customFormat="1" ht="33.75" customHeight="1">
      <c r="A70" s="399">
        <v>801</v>
      </c>
      <c r="B70" s="399">
        <v>80195</v>
      </c>
      <c r="C70" s="400" t="s">
        <v>551</v>
      </c>
      <c r="D70" s="411">
        <v>254872</v>
      </c>
      <c r="E70" s="410">
        <v>253660.64</v>
      </c>
      <c r="F70" s="403">
        <f t="shared" si="0"/>
        <v>99.52471828996516</v>
      </c>
      <c r="H70" s="87"/>
    </row>
    <row r="71" spans="1:8" s="12" customFormat="1" ht="32.25" customHeight="1">
      <c r="A71" s="399">
        <v>801</v>
      </c>
      <c r="B71" s="399">
        <v>80195</v>
      </c>
      <c r="C71" s="400" t="s">
        <v>552</v>
      </c>
      <c r="D71" s="411">
        <v>580000</v>
      </c>
      <c r="E71" s="410">
        <v>580000</v>
      </c>
      <c r="F71" s="403">
        <f t="shared" si="0"/>
        <v>100</v>
      </c>
      <c r="H71" s="87"/>
    </row>
    <row r="72" spans="1:8" s="12" customFormat="1" ht="38.25" customHeight="1">
      <c r="A72" s="399">
        <v>853</v>
      </c>
      <c r="B72" s="399">
        <v>85305</v>
      </c>
      <c r="C72" s="400" t="s">
        <v>553</v>
      </c>
      <c r="D72" s="411">
        <v>500355</v>
      </c>
      <c r="E72" s="410">
        <v>500355</v>
      </c>
      <c r="F72" s="403">
        <f t="shared" si="0"/>
        <v>100</v>
      </c>
      <c r="H72" s="87"/>
    </row>
    <row r="73" spans="1:8" s="12" customFormat="1" ht="38.25" customHeight="1">
      <c r="A73" s="399">
        <v>853</v>
      </c>
      <c r="B73" s="399">
        <v>85305</v>
      </c>
      <c r="C73" s="400" t="s">
        <v>554</v>
      </c>
      <c r="D73" s="411">
        <v>120000</v>
      </c>
      <c r="E73" s="410">
        <v>120000</v>
      </c>
      <c r="F73" s="403">
        <f t="shared" si="0"/>
        <v>100</v>
      </c>
      <c r="H73" s="87"/>
    </row>
    <row r="74" spans="1:8" s="12" customFormat="1" ht="33" customHeight="1">
      <c r="A74" s="399">
        <v>900</v>
      </c>
      <c r="B74" s="399">
        <v>90001</v>
      </c>
      <c r="C74" s="404" t="s">
        <v>555</v>
      </c>
      <c r="D74" s="411">
        <v>130000</v>
      </c>
      <c r="E74" s="410">
        <v>130000</v>
      </c>
      <c r="F74" s="403">
        <f t="shared" si="0"/>
        <v>100</v>
      </c>
      <c r="H74" s="87"/>
    </row>
    <row r="75" spans="1:8" s="257" customFormat="1" ht="27.75" customHeight="1">
      <c r="A75" s="399">
        <v>900</v>
      </c>
      <c r="B75" s="399">
        <v>90001</v>
      </c>
      <c r="C75" s="404" t="s">
        <v>630</v>
      </c>
      <c r="D75" s="411">
        <v>25300</v>
      </c>
      <c r="E75" s="410">
        <v>24723</v>
      </c>
      <c r="F75" s="403">
        <f t="shared" si="0"/>
        <v>97.7193675889328</v>
      </c>
      <c r="H75" s="335"/>
    </row>
    <row r="76" spans="1:8" s="12" customFormat="1" ht="37.5" customHeight="1">
      <c r="A76" s="399">
        <v>900</v>
      </c>
      <c r="B76" s="399">
        <v>90004</v>
      </c>
      <c r="C76" s="404" t="s">
        <v>432</v>
      </c>
      <c r="D76" s="411">
        <v>176327</v>
      </c>
      <c r="E76" s="410">
        <v>131610</v>
      </c>
      <c r="F76" s="403">
        <f t="shared" si="0"/>
        <v>74.63973186182491</v>
      </c>
      <c r="H76" s="87"/>
    </row>
    <row r="77" spans="1:8" s="12" customFormat="1" ht="39" customHeight="1">
      <c r="A77" s="399">
        <v>900</v>
      </c>
      <c r="B77" s="399">
        <v>90004</v>
      </c>
      <c r="C77" s="404" t="s">
        <v>631</v>
      </c>
      <c r="D77" s="411">
        <v>140835</v>
      </c>
      <c r="E77" s="410">
        <v>140220</v>
      </c>
      <c r="F77" s="403">
        <f t="shared" si="0"/>
        <v>99.56331877729258</v>
      </c>
      <c r="H77" s="87"/>
    </row>
    <row r="78" spans="1:8" s="12" customFormat="1" ht="43.5" customHeight="1">
      <c r="A78" s="551">
        <v>900</v>
      </c>
      <c r="B78" s="551">
        <v>90004</v>
      </c>
      <c r="C78" s="556" t="s">
        <v>556</v>
      </c>
      <c r="D78" s="557">
        <v>355000</v>
      </c>
      <c r="E78" s="410">
        <v>354000.19</v>
      </c>
      <c r="F78" s="554">
        <f t="shared" si="0"/>
        <v>99.71836338028169</v>
      </c>
      <c r="H78" s="87"/>
    </row>
    <row r="79" spans="1:8" s="12" customFormat="1" ht="43.5" customHeight="1">
      <c r="A79" s="399">
        <v>900</v>
      </c>
      <c r="B79" s="399">
        <v>90004</v>
      </c>
      <c r="C79" s="404" t="s">
        <v>557</v>
      </c>
      <c r="D79" s="401">
        <v>860000</v>
      </c>
      <c r="E79" s="550">
        <v>337400</v>
      </c>
      <c r="F79" s="548">
        <f t="shared" si="0"/>
        <v>39.23255813953489</v>
      </c>
      <c r="H79" s="87"/>
    </row>
    <row r="80" spans="1:8" s="12" customFormat="1" ht="43.5" customHeight="1">
      <c r="A80" s="399">
        <v>900</v>
      </c>
      <c r="B80" s="399">
        <v>90004</v>
      </c>
      <c r="C80" s="404" t="s">
        <v>558</v>
      </c>
      <c r="D80" s="401">
        <v>177500</v>
      </c>
      <c r="E80" s="550">
        <v>175921.76</v>
      </c>
      <c r="F80" s="548">
        <f t="shared" si="0"/>
        <v>99.11085070422536</v>
      </c>
      <c r="H80" s="87"/>
    </row>
    <row r="81" spans="1:8" s="12" customFormat="1" ht="39.75" customHeight="1">
      <c r="A81" s="544">
        <v>900</v>
      </c>
      <c r="B81" s="544">
        <v>90004</v>
      </c>
      <c r="C81" s="545" t="s">
        <v>559</v>
      </c>
      <c r="D81" s="558">
        <v>115900</v>
      </c>
      <c r="E81" s="559">
        <v>114924.43</v>
      </c>
      <c r="F81" s="402">
        <f t="shared" si="0"/>
        <v>99.15826574633304</v>
      </c>
      <c r="H81" s="87"/>
    </row>
    <row r="82" spans="1:8" s="12" customFormat="1" ht="39.75" customHeight="1">
      <c r="A82" s="399">
        <v>900</v>
      </c>
      <c r="B82" s="399">
        <v>90004</v>
      </c>
      <c r="C82" s="404" t="s">
        <v>560</v>
      </c>
      <c r="D82" s="411">
        <v>147600</v>
      </c>
      <c r="E82" s="410">
        <v>147093.42</v>
      </c>
      <c r="F82" s="403">
        <f t="shared" si="0"/>
        <v>99.65678861788618</v>
      </c>
      <c r="H82" s="87"/>
    </row>
    <row r="83" spans="1:8" s="12" customFormat="1" ht="45" customHeight="1">
      <c r="A83" s="399">
        <v>900</v>
      </c>
      <c r="B83" s="399">
        <v>90004</v>
      </c>
      <c r="C83" s="404" t="s">
        <v>632</v>
      </c>
      <c r="D83" s="411">
        <v>73900</v>
      </c>
      <c r="E83" s="410">
        <v>73223.13</v>
      </c>
      <c r="F83" s="403">
        <f t="shared" si="0"/>
        <v>99.08407307171855</v>
      </c>
      <c r="H83" s="87"/>
    </row>
    <row r="84" spans="1:8" s="12" customFormat="1" ht="31.5" customHeight="1">
      <c r="A84" s="399">
        <v>900</v>
      </c>
      <c r="B84" s="399">
        <v>90004</v>
      </c>
      <c r="C84" s="404" t="s">
        <v>561</v>
      </c>
      <c r="D84" s="411">
        <v>75000</v>
      </c>
      <c r="E84" s="410">
        <v>45510</v>
      </c>
      <c r="F84" s="403">
        <f t="shared" si="0"/>
        <v>60.68</v>
      </c>
      <c r="H84" s="87"/>
    </row>
    <row r="85" spans="1:8" s="88" customFormat="1" ht="27" customHeight="1">
      <c r="A85" s="399">
        <v>900</v>
      </c>
      <c r="B85" s="399">
        <v>90004</v>
      </c>
      <c r="C85" s="404" t="s">
        <v>562</v>
      </c>
      <c r="D85" s="411">
        <v>900000</v>
      </c>
      <c r="E85" s="410">
        <v>900000</v>
      </c>
      <c r="F85" s="403">
        <f t="shared" si="0"/>
        <v>100</v>
      </c>
      <c r="H85" s="298"/>
    </row>
    <row r="86" spans="1:6" ht="38.25" customHeight="1">
      <c r="A86" s="399">
        <v>900</v>
      </c>
      <c r="B86" s="399">
        <v>90004</v>
      </c>
      <c r="C86" s="404" t="s">
        <v>633</v>
      </c>
      <c r="D86" s="411">
        <v>50000</v>
      </c>
      <c r="E86" s="410">
        <v>18500</v>
      </c>
      <c r="F86" s="403">
        <f t="shared" si="0"/>
        <v>37</v>
      </c>
    </row>
    <row r="87" spans="1:6" ht="38.25" customHeight="1">
      <c r="A87" s="399">
        <v>900</v>
      </c>
      <c r="B87" s="399">
        <v>90004</v>
      </c>
      <c r="C87" s="404" t="s">
        <v>634</v>
      </c>
      <c r="D87" s="411">
        <v>300000</v>
      </c>
      <c r="E87" s="410">
        <v>300000</v>
      </c>
      <c r="F87" s="403">
        <f t="shared" si="0"/>
        <v>100</v>
      </c>
    </row>
    <row r="88" spans="1:6" ht="38.25" customHeight="1">
      <c r="A88" s="399">
        <v>900</v>
      </c>
      <c r="B88" s="399">
        <v>90005</v>
      </c>
      <c r="C88" s="404" t="s">
        <v>563</v>
      </c>
      <c r="D88" s="411">
        <v>143018</v>
      </c>
      <c r="E88" s="410">
        <v>143018</v>
      </c>
      <c r="F88" s="403">
        <f t="shared" si="0"/>
        <v>100</v>
      </c>
    </row>
    <row r="89" spans="1:6" ht="38.25" customHeight="1">
      <c r="A89" s="399">
        <v>900</v>
      </c>
      <c r="B89" s="399">
        <v>90013</v>
      </c>
      <c r="C89" s="400" t="s">
        <v>564</v>
      </c>
      <c r="D89" s="411">
        <v>1250000</v>
      </c>
      <c r="E89" s="410">
        <v>1250000</v>
      </c>
      <c r="F89" s="403">
        <f t="shared" si="0"/>
        <v>100</v>
      </c>
    </row>
    <row r="90" spans="1:6" ht="38.25" customHeight="1">
      <c r="A90" s="551">
        <v>900</v>
      </c>
      <c r="B90" s="551">
        <v>90015</v>
      </c>
      <c r="C90" s="556" t="s">
        <v>405</v>
      </c>
      <c r="D90" s="557">
        <v>8000</v>
      </c>
      <c r="E90" s="410">
        <v>7195.5</v>
      </c>
      <c r="F90" s="554">
        <f t="shared" si="0"/>
        <v>89.94375</v>
      </c>
    </row>
    <row r="91" spans="1:6" ht="38.25" customHeight="1">
      <c r="A91" s="399">
        <v>900</v>
      </c>
      <c r="B91" s="399">
        <v>90015</v>
      </c>
      <c r="C91" s="404" t="s">
        <v>433</v>
      </c>
      <c r="D91" s="401">
        <v>120000</v>
      </c>
      <c r="E91" s="550">
        <v>120000</v>
      </c>
      <c r="F91" s="548">
        <f t="shared" si="0"/>
        <v>100</v>
      </c>
    </row>
    <row r="92" spans="1:6" ht="38.25" customHeight="1">
      <c r="A92" s="399">
        <v>900</v>
      </c>
      <c r="B92" s="399">
        <v>90015</v>
      </c>
      <c r="C92" s="404" t="s">
        <v>635</v>
      </c>
      <c r="D92" s="401">
        <v>80000</v>
      </c>
      <c r="E92" s="550">
        <v>80000</v>
      </c>
      <c r="F92" s="548">
        <f t="shared" si="0"/>
        <v>100</v>
      </c>
    </row>
    <row r="93" spans="1:6" ht="38.25" customHeight="1">
      <c r="A93" s="544">
        <v>900</v>
      </c>
      <c r="B93" s="544">
        <v>90015</v>
      </c>
      <c r="C93" s="545" t="s">
        <v>434</v>
      </c>
      <c r="D93" s="558">
        <v>130000</v>
      </c>
      <c r="E93" s="559">
        <v>128911.38</v>
      </c>
      <c r="F93" s="402">
        <f t="shared" si="0"/>
        <v>99.1626</v>
      </c>
    </row>
    <row r="94" spans="1:6" ht="38.25" customHeight="1">
      <c r="A94" s="399">
        <v>900</v>
      </c>
      <c r="B94" s="399">
        <v>90015</v>
      </c>
      <c r="C94" s="404" t="s">
        <v>565</v>
      </c>
      <c r="D94" s="411">
        <v>12000</v>
      </c>
      <c r="E94" s="410">
        <v>11040.48</v>
      </c>
      <c r="F94" s="403">
        <f t="shared" si="0"/>
        <v>92.00399999999999</v>
      </c>
    </row>
    <row r="95" spans="1:6" ht="38.25" customHeight="1">
      <c r="A95" s="399">
        <v>900</v>
      </c>
      <c r="B95" s="399">
        <v>90015</v>
      </c>
      <c r="C95" s="404" t="s">
        <v>566</v>
      </c>
      <c r="D95" s="411">
        <v>10000</v>
      </c>
      <c r="E95" s="410">
        <v>9960</v>
      </c>
      <c r="F95" s="403">
        <f t="shared" si="0"/>
        <v>99.6</v>
      </c>
    </row>
    <row r="96" spans="1:6" ht="38.25" customHeight="1">
      <c r="A96" s="399">
        <v>900</v>
      </c>
      <c r="B96" s="399">
        <v>90015</v>
      </c>
      <c r="C96" s="404" t="s">
        <v>647</v>
      </c>
      <c r="D96" s="411">
        <v>50000</v>
      </c>
      <c r="E96" s="410">
        <v>49587</v>
      </c>
      <c r="F96" s="403">
        <f t="shared" si="0"/>
        <v>99.17399999999999</v>
      </c>
    </row>
    <row r="97" spans="1:6" ht="38.25" customHeight="1">
      <c r="A97" s="399">
        <v>900</v>
      </c>
      <c r="B97" s="399">
        <v>90015</v>
      </c>
      <c r="C97" s="404" t="s">
        <v>567</v>
      </c>
      <c r="D97" s="411">
        <v>23000</v>
      </c>
      <c r="E97" s="410">
        <v>21648</v>
      </c>
      <c r="F97" s="403">
        <f t="shared" si="0"/>
        <v>94.12173913043478</v>
      </c>
    </row>
    <row r="98" spans="1:6" ht="38.25" customHeight="1">
      <c r="A98" s="399">
        <v>900</v>
      </c>
      <c r="B98" s="399">
        <v>90015</v>
      </c>
      <c r="C98" s="404" t="s">
        <v>568</v>
      </c>
      <c r="D98" s="411">
        <v>260000</v>
      </c>
      <c r="E98" s="410">
        <v>239727</v>
      </c>
      <c r="F98" s="403">
        <f t="shared" si="0"/>
        <v>92.2026923076923</v>
      </c>
    </row>
    <row r="99" spans="1:6" ht="38.25" customHeight="1">
      <c r="A99" s="399">
        <v>900</v>
      </c>
      <c r="B99" s="399">
        <v>90015</v>
      </c>
      <c r="C99" s="404" t="s">
        <v>636</v>
      </c>
      <c r="D99" s="411">
        <v>4000</v>
      </c>
      <c r="E99" s="410">
        <v>3921.81</v>
      </c>
      <c r="F99" s="403">
        <f t="shared" si="0"/>
        <v>98.04525</v>
      </c>
    </row>
    <row r="100" spans="1:6" ht="38.25" customHeight="1">
      <c r="A100" s="399">
        <v>900</v>
      </c>
      <c r="B100" s="399">
        <v>90015</v>
      </c>
      <c r="C100" s="404" t="s">
        <v>637</v>
      </c>
      <c r="D100" s="411">
        <v>20000</v>
      </c>
      <c r="E100" s="410">
        <v>18307.32</v>
      </c>
      <c r="F100" s="403">
        <f t="shared" si="0"/>
        <v>91.5366</v>
      </c>
    </row>
    <row r="101" spans="1:6" ht="38.25" customHeight="1">
      <c r="A101" s="399">
        <v>900</v>
      </c>
      <c r="B101" s="399">
        <v>90015</v>
      </c>
      <c r="C101" s="404" t="s">
        <v>638</v>
      </c>
      <c r="D101" s="411">
        <v>88950</v>
      </c>
      <c r="E101" s="410">
        <v>88950</v>
      </c>
      <c r="F101" s="403">
        <f t="shared" si="0"/>
        <v>100</v>
      </c>
    </row>
    <row r="102" spans="1:6" ht="38.25" customHeight="1">
      <c r="A102" s="551">
        <v>900</v>
      </c>
      <c r="B102" s="551">
        <v>90095</v>
      </c>
      <c r="C102" s="556" t="s">
        <v>435</v>
      </c>
      <c r="D102" s="557">
        <v>1400000</v>
      </c>
      <c r="E102" s="410">
        <v>1376681.3</v>
      </c>
      <c r="F102" s="554">
        <f t="shared" si="0"/>
        <v>98.33437857142857</v>
      </c>
    </row>
    <row r="103" spans="1:6" ht="38.25" customHeight="1">
      <c r="A103" s="399">
        <v>900</v>
      </c>
      <c r="B103" s="399">
        <v>90095</v>
      </c>
      <c r="C103" s="404" t="s">
        <v>569</v>
      </c>
      <c r="D103" s="401">
        <v>120000</v>
      </c>
      <c r="E103" s="550">
        <v>14145</v>
      </c>
      <c r="F103" s="548">
        <f t="shared" si="0"/>
        <v>11.7875</v>
      </c>
    </row>
    <row r="104" spans="1:6" ht="38.25" customHeight="1">
      <c r="A104" s="399">
        <v>900</v>
      </c>
      <c r="B104" s="399">
        <v>90095</v>
      </c>
      <c r="C104" s="404" t="s">
        <v>570</v>
      </c>
      <c r="D104" s="401">
        <v>80000</v>
      </c>
      <c r="E104" s="550">
        <v>13360</v>
      </c>
      <c r="F104" s="548">
        <f t="shared" si="0"/>
        <v>16.7</v>
      </c>
    </row>
    <row r="105" spans="1:6" ht="38.25" customHeight="1">
      <c r="A105" s="544">
        <v>900</v>
      </c>
      <c r="B105" s="544">
        <v>90095</v>
      </c>
      <c r="C105" s="545" t="s">
        <v>571</v>
      </c>
      <c r="D105" s="558">
        <v>140000</v>
      </c>
      <c r="E105" s="559">
        <v>71955</v>
      </c>
      <c r="F105" s="402">
        <f t="shared" si="0"/>
        <v>51.39642857142858</v>
      </c>
    </row>
    <row r="106" spans="1:6" ht="38.25" customHeight="1">
      <c r="A106" s="399">
        <v>900</v>
      </c>
      <c r="B106" s="399">
        <v>90095</v>
      </c>
      <c r="C106" s="404" t="s">
        <v>639</v>
      </c>
      <c r="D106" s="411">
        <v>120000</v>
      </c>
      <c r="E106" s="410">
        <v>115927.5</v>
      </c>
      <c r="F106" s="403">
        <f t="shared" si="0"/>
        <v>96.60625</v>
      </c>
    </row>
    <row r="107" spans="1:6" ht="38.25" customHeight="1">
      <c r="A107" s="399">
        <v>921</v>
      </c>
      <c r="B107" s="399">
        <v>92114</v>
      </c>
      <c r="C107" s="404" t="s">
        <v>572</v>
      </c>
      <c r="D107" s="411">
        <v>580000</v>
      </c>
      <c r="E107" s="410">
        <v>430008</v>
      </c>
      <c r="F107" s="403">
        <f t="shared" si="0"/>
        <v>74.13931034482759</v>
      </c>
    </row>
    <row r="108" spans="1:6" ht="38.25" customHeight="1">
      <c r="A108" s="399">
        <v>926</v>
      </c>
      <c r="B108" s="399">
        <v>92604</v>
      </c>
      <c r="C108" s="404" t="s">
        <v>573</v>
      </c>
      <c r="D108" s="411">
        <v>350000</v>
      </c>
      <c r="E108" s="410">
        <v>349481.75</v>
      </c>
      <c r="F108" s="403">
        <f t="shared" si="0"/>
        <v>99.85192857142857</v>
      </c>
    </row>
    <row r="109" spans="1:6" ht="38.25" customHeight="1">
      <c r="A109" s="399">
        <v>926</v>
      </c>
      <c r="B109" s="399">
        <v>92604</v>
      </c>
      <c r="C109" s="404" t="s">
        <v>574</v>
      </c>
      <c r="D109" s="411">
        <v>10000</v>
      </c>
      <c r="E109" s="410">
        <v>9730.59</v>
      </c>
      <c r="F109" s="403">
        <f t="shared" si="0"/>
        <v>97.3059</v>
      </c>
    </row>
    <row r="110" spans="1:6" ht="38.25" customHeight="1">
      <c r="A110" s="399">
        <v>926</v>
      </c>
      <c r="B110" s="399">
        <v>92604</v>
      </c>
      <c r="C110" s="404" t="s">
        <v>640</v>
      </c>
      <c r="D110" s="411">
        <v>180000</v>
      </c>
      <c r="E110" s="410">
        <v>179725.64</v>
      </c>
      <c r="F110" s="403">
        <f t="shared" si="0"/>
        <v>99.84757777777779</v>
      </c>
    </row>
    <row r="111" spans="1:6" ht="38.25" customHeight="1">
      <c r="A111" s="399">
        <v>926</v>
      </c>
      <c r="B111" s="399">
        <v>92695</v>
      </c>
      <c r="C111" s="404" t="s">
        <v>641</v>
      </c>
      <c r="D111" s="411">
        <v>80000</v>
      </c>
      <c r="E111" s="410">
        <v>63222</v>
      </c>
      <c r="F111" s="403">
        <f t="shared" si="0"/>
        <v>79.02749999999999</v>
      </c>
    </row>
    <row r="112" spans="1:6" ht="38.25" customHeight="1">
      <c r="A112" s="399">
        <v>926</v>
      </c>
      <c r="B112" s="399">
        <v>92695</v>
      </c>
      <c r="C112" s="404" t="s">
        <v>575</v>
      </c>
      <c r="D112" s="411">
        <v>1000000</v>
      </c>
      <c r="E112" s="410">
        <v>654511.9</v>
      </c>
      <c r="F112" s="403">
        <f t="shared" si="0"/>
        <v>65.45119</v>
      </c>
    </row>
    <row r="113" spans="1:6" ht="38.25" customHeight="1">
      <c r="A113" s="533"/>
      <c r="B113" s="534" t="s">
        <v>363</v>
      </c>
      <c r="C113" s="535"/>
      <c r="D113" s="536">
        <f>SUM(D114:D132)</f>
        <v>1106307</v>
      </c>
      <c r="E113" s="536">
        <f>SUM(E114:E132)</f>
        <v>1083282.8099999998</v>
      </c>
      <c r="F113" s="532">
        <f t="shared" si="0"/>
        <v>97.91882452158396</v>
      </c>
    </row>
    <row r="114" spans="1:6" ht="38.25" customHeight="1">
      <c r="A114" s="412">
        <v>700</v>
      </c>
      <c r="B114" s="412">
        <v>70005</v>
      </c>
      <c r="C114" s="400" t="s">
        <v>436</v>
      </c>
      <c r="D114" s="413">
        <v>558000</v>
      </c>
      <c r="E114" s="413">
        <v>550000</v>
      </c>
      <c r="F114" s="414">
        <f t="shared" si="0"/>
        <v>98.56630824372759</v>
      </c>
    </row>
    <row r="115" spans="1:6" ht="38.25" customHeight="1">
      <c r="A115" s="399">
        <v>750</v>
      </c>
      <c r="B115" s="399">
        <v>75023</v>
      </c>
      <c r="C115" s="400" t="s">
        <v>406</v>
      </c>
      <c r="D115" s="549">
        <v>151200</v>
      </c>
      <c r="E115" s="550">
        <v>151172.49</v>
      </c>
      <c r="F115" s="548">
        <f t="shared" si="0"/>
        <v>99.98180555555555</v>
      </c>
    </row>
    <row r="116" spans="1:6" ht="38.25" customHeight="1">
      <c r="A116" s="399">
        <v>754</v>
      </c>
      <c r="B116" s="399">
        <v>75414</v>
      </c>
      <c r="C116" s="400" t="s">
        <v>576</v>
      </c>
      <c r="D116" s="549">
        <v>119310</v>
      </c>
      <c r="E116" s="550">
        <v>119303.1</v>
      </c>
      <c r="F116" s="548">
        <f aca="true" t="shared" si="1" ref="F116:F153">E116/D116*100</f>
        <v>99.99421674629117</v>
      </c>
    </row>
    <row r="117" spans="1:6" ht="38.25" customHeight="1">
      <c r="A117" s="399">
        <v>801</v>
      </c>
      <c r="B117" s="399">
        <v>80101</v>
      </c>
      <c r="C117" s="400" t="s">
        <v>577</v>
      </c>
      <c r="D117" s="415">
        <v>3981</v>
      </c>
      <c r="E117" s="405">
        <v>3980.01</v>
      </c>
      <c r="F117" s="406">
        <f t="shared" si="1"/>
        <v>99.97513187641297</v>
      </c>
    </row>
    <row r="118" spans="1:6" ht="38.25" customHeight="1">
      <c r="A118" s="399">
        <v>801</v>
      </c>
      <c r="B118" s="399">
        <v>80101</v>
      </c>
      <c r="C118" s="400" t="s">
        <v>582</v>
      </c>
      <c r="D118" s="375">
        <v>73800</v>
      </c>
      <c r="E118" s="379">
        <v>73800</v>
      </c>
      <c r="F118" s="403">
        <f t="shared" si="1"/>
        <v>100</v>
      </c>
    </row>
    <row r="119" spans="1:6" ht="38.25" customHeight="1">
      <c r="A119" s="399">
        <v>801</v>
      </c>
      <c r="B119" s="399">
        <v>80104</v>
      </c>
      <c r="C119" s="404" t="s">
        <v>578</v>
      </c>
      <c r="D119" s="375">
        <v>11000</v>
      </c>
      <c r="E119" s="379">
        <v>10997.7</v>
      </c>
      <c r="F119" s="403">
        <f t="shared" si="1"/>
        <v>99.97909090909091</v>
      </c>
    </row>
    <row r="120" spans="1:6" ht="38.25" customHeight="1">
      <c r="A120" s="399">
        <v>801</v>
      </c>
      <c r="B120" s="399">
        <v>80104</v>
      </c>
      <c r="C120" s="404" t="s">
        <v>579</v>
      </c>
      <c r="D120" s="375">
        <v>35000</v>
      </c>
      <c r="E120" s="379">
        <v>34999.31</v>
      </c>
      <c r="F120" s="403">
        <f t="shared" si="1"/>
        <v>99.99802857142856</v>
      </c>
    </row>
    <row r="121" spans="1:6" ht="38.25" customHeight="1">
      <c r="A121" s="399">
        <v>801</v>
      </c>
      <c r="B121" s="399">
        <v>80104</v>
      </c>
      <c r="C121" s="404" t="s">
        <v>580</v>
      </c>
      <c r="D121" s="375">
        <v>10000</v>
      </c>
      <c r="E121" s="379">
        <v>9996</v>
      </c>
      <c r="F121" s="403">
        <f t="shared" si="1"/>
        <v>99.96000000000001</v>
      </c>
    </row>
    <row r="122" spans="1:6" ht="38.25" customHeight="1">
      <c r="A122" s="399">
        <v>801</v>
      </c>
      <c r="B122" s="399">
        <v>80104</v>
      </c>
      <c r="C122" s="404" t="s">
        <v>581</v>
      </c>
      <c r="D122" s="375">
        <v>6000</v>
      </c>
      <c r="E122" s="379">
        <v>5866.77</v>
      </c>
      <c r="F122" s="403">
        <f t="shared" si="1"/>
        <v>97.77950000000001</v>
      </c>
    </row>
    <row r="123" spans="1:6" ht="38.25" customHeight="1">
      <c r="A123" s="399">
        <v>852</v>
      </c>
      <c r="B123" s="399">
        <v>85203</v>
      </c>
      <c r="C123" s="417" t="s">
        <v>583</v>
      </c>
      <c r="D123" s="375">
        <v>20000</v>
      </c>
      <c r="E123" s="379">
        <v>20000</v>
      </c>
      <c r="F123" s="403">
        <f t="shared" si="1"/>
        <v>100</v>
      </c>
    </row>
    <row r="124" spans="1:6" ht="38.25" customHeight="1">
      <c r="A124" s="399">
        <v>852</v>
      </c>
      <c r="B124" s="399">
        <v>85203</v>
      </c>
      <c r="C124" s="417" t="s">
        <v>584</v>
      </c>
      <c r="D124" s="375">
        <v>4000</v>
      </c>
      <c r="E124" s="379">
        <v>4000</v>
      </c>
      <c r="F124" s="403">
        <f t="shared" si="1"/>
        <v>100</v>
      </c>
    </row>
    <row r="125" spans="1:6" ht="38.25" customHeight="1">
      <c r="A125" s="399">
        <v>852</v>
      </c>
      <c r="B125" s="399">
        <v>85203</v>
      </c>
      <c r="C125" s="417" t="s">
        <v>642</v>
      </c>
      <c r="D125" s="375">
        <v>11000</v>
      </c>
      <c r="E125" s="379">
        <v>10889.73</v>
      </c>
      <c r="F125" s="403">
        <f t="shared" si="1"/>
        <v>98.99754545454546</v>
      </c>
    </row>
    <row r="126" spans="1:6" ht="38.25" customHeight="1">
      <c r="A126" s="551">
        <v>852</v>
      </c>
      <c r="B126" s="551">
        <v>85219</v>
      </c>
      <c r="C126" s="552" t="s">
        <v>585</v>
      </c>
      <c r="D126" s="553">
        <v>3500</v>
      </c>
      <c r="E126" s="410">
        <v>2988</v>
      </c>
      <c r="F126" s="554">
        <f t="shared" si="1"/>
        <v>85.37142857142858</v>
      </c>
    </row>
    <row r="127" spans="1:7" ht="37.5" customHeight="1">
      <c r="A127" s="399">
        <v>852</v>
      </c>
      <c r="B127" s="399">
        <v>85219</v>
      </c>
      <c r="C127" s="417" t="s">
        <v>643</v>
      </c>
      <c r="D127" s="549">
        <v>17000</v>
      </c>
      <c r="E127" s="550">
        <v>16199.23</v>
      </c>
      <c r="F127" s="548">
        <f t="shared" si="1"/>
        <v>95.28958823529412</v>
      </c>
      <c r="G127" s="258"/>
    </row>
    <row r="128" spans="1:7" ht="32.25" customHeight="1">
      <c r="A128" s="399">
        <v>852</v>
      </c>
      <c r="B128" s="399">
        <v>85219</v>
      </c>
      <c r="C128" s="417" t="s">
        <v>586</v>
      </c>
      <c r="D128" s="549">
        <v>14000</v>
      </c>
      <c r="E128" s="550">
        <v>11500</v>
      </c>
      <c r="F128" s="548">
        <f t="shared" si="1"/>
        <v>82.14285714285714</v>
      </c>
      <c r="G128" s="258"/>
    </row>
    <row r="129" spans="1:7" ht="32.25" customHeight="1">
      <c r="A129" s="544">
        <v>853</v>
      </c>
      <c r="B129" s="544">
        <v>85305</v>
      </c>
      <c r="C129" s="555" t="s">
        <v>644</v>
      </c>
      <c r="D129" s="418">
        <v>33087</v>
      </c>
      <c r="E129" s="376">
        <v>24046.5</v>
      </c>
      <c r="F129" s="402">
        <f t="shared" si="1"/>
        <v>72.67657992565056</v>
      </c>
      <c r="G129" s="258"/>
    </row>
    <row r="130" spans="1:7" ht="32.25" customHeight="1">
      <c r="A130" s="399">
        <v>854</v>
      </c>
      <c r="B130" s="399">
        <v>85407</v>
      </c>
      <c r="C130" s="417" t="s">
        <v>587</v>
      </c>
      <c r="D130" s="375">
        <v>15375</v>
      </c>
      <c r="E130" s="379">
        <v>15369.99</v>
      </c>
      <c r="F130" s="403">
        <f t="shared" si="1"/>
        <v>99.96741463414635</v>
      </c>
      <c r="G130" s="258"/>
    </row>
    <row r="131" spans="1:7" ht="32.25" customHeight="1">
      <c r="A131" s="399">
        <v>926</v>
      </c>
      <c r="B131" s="399">
        <v>92604</v>
      </c>
      <c r="C131" s="400" t="s">
        <v>588</v>
      </c>
      <c r="D131" s="375">
        <v>10000</v>
      </c>
      <c r="E131" s="379">
        <v>10000</v>
      </c>
      <c r="F131" s="403">
        <f t="shared" si="1"/>
        <v>100</v>
      </c>
      <c r="G131" s="258"/>
    </row>
    <row r="132" spans="1:7" ht="32.25" customHeight="1">
      <c r="A132" s="399">
        <v>926</v>
      </c>
      <c r="B132" s="399">
        <v>92604</v>
      </c>
      <c r="C132" s="400" t="s">
        <v>589</v>
      </c>
      <c r="D132" s="375">
        <v>10054</v>
      </c>
      <c r="E132" s="379">
        <v>8173.98</v>
      </c>
      <c r="F132" s="403">
        <f t="shared" si="1"/>
        <v>81.30077581062264</v>
      </c>
      <c r="G132" s="258"/>
    </row>
    <row r="133" spans="1:7" ht="32.25" customHeight="1">
      <c r="A133" s="537"/>
      <c r="B133" s="538" t="s">
        <v>364</v>
      </c>
      <c r="C133" s="539"/>
      <c r="D133" s="536">
        <f>SUM(D134:D153)</f>
        <v>903806</v>
      </c>
      <c r="E133" s="536">
        <f>SUM(E134:E153)</f>
        <v>880825.8000000002</v>
      </c>
      <c r="F133" s="532">
        <f t="shared" si="1"/>
        <v>97.45739683073582</v>
      </c>
      <c r="G133" s="258"/>
    </row>
    <row r="134" spans="1:7" ht="32.25" customHeight="1">
      <c r="A134" s="399">
        <v>600</v>
      </c>
      <c r="B134" s="399">
        <v>60014</v>
      </c>
      <c r="C134" s="400" t="s">
        <v>590</v>
      </c>
      <c r="D134" s="375">
        <v>15080</v>
      </c>
      <c r="E134" s="379">
        <v>15079.81</v>
      </c>
      <c r="F134" s="403">
        <f t="shared" si="1"/>
        <v>99.9987400530504</v>
      </c>
      <c r="G134" s="258"/>
    </row>
    <row r="135" spans="1:7" ht="32.25" customHeight="1">
      <c r="A135" s="399">
        <v>600</v>
      </c>
      <c r="B135" s="399">
        <v>60053</v>
      </c>
      <c r="C135" s="400" t="s">
        <v>407</v>
      </c>
      <c r="D135" s="375">
        <v>54483</v>
      </c>
      <c r="E135" s="379">
        <v>54483</v>
      </c>
      <c r="F135" s="403">
        <f t="shared" si="1"/>
        <v>100</v>
      </c>
      <c r="G135" s="258"/>
    </row>
    <row r="136" spans="1:7" ht="32.25" customHeight="1">
      <c r="A136" s="399">
        <v>754</v>
      </c>
      <c r="B136" s="399">
        <v>75404</v>
      </c>
      <c r="C136" s="400" t="s">
        <v>541</v>
      </c>
      <c r="D136" s="411">
        <v>6500</v>
      </c>
      <c r="E136" s="410">
        <v>5793.3</v>
      </c>
      <c r="F136" s="403">
        <f>E136/D136*100</f>
        <v>89.12769230769231</v>
      </c>
      <c r="G136" s="258"/>
    </row>
    <row r="137" spans="1:7" ht="32.25" customHeight="1">
      <c r="A137" s="399">
        <v>754</v>
      </c>
      <c r="B137" s="399">
        <v>75404</v>
      </c>
      <c r="C137" s="400" t="s">
        <v>437</v>
      </c>
      <c r="D137" s="375">
        <v>12500</v>
      </c>
      <c r="E137" s="379">
        <v>12500</v>
      </c>
      <c r="F137" s="403">
        <f t="shared" si="1"/>
        <v>100</v>
      </c>
      <c r="G137" s="258"/>
    </row>
    <row r="138" spans="1:7" ht="32.25" customHeight="1">
      <c r="A138" s="399">
        <v>754</v>
      </c>
      <c r="B138" s="399">
        <v>75404</v>
      </c>
      <c r="C138" s="400" t="s">
        <v>591</v>
      </c>
      <c r="D138" s="375">
        <v>39000</v>
      </c>
      <c r="E138" s="379">
        <v>39000</v>
      </c>
      <c r="F138" s="403">
        <f t="shared" si="1"/>
        <v>100</v>
      </c>
      <c r="G138" s="258"/>
    </row>
    <row r="139" spans="1:7" ht="32.25" customHeight="1">
      <c r="A139" s="399">
        <v>754</v>
      </c>
      <c r="B139" s="399">
        <v>75404</v>
      </c>
      <c r="C139" s="400" t="s">
        <v>592</v>
      </c>
      <c r="D139" s="416">
        <v>36000</v>
      </c>
      <c r="E139" s="407">
        <v>30627.19</v>
      </c>
      <c r="F139" s="408">
        <f t="shared" si="1"/>
        <v>85.07552777777776</v>
      </c>
      <c r="G139" s="258"/>
    </row>
    <row r="140" spans="1:7" ht="32.25" customHeight="1">
      <c r="A140" s="399">
        <v>754</v>
      </c>
      <c r="B140" s="399">
        <v>75404</v>
      </c>
      <c r="C140" s="400" t="s">
        <v>593</v>
      </c>
      <c r="D140" s="415">
        <v>6000</v>
      </c>
      <c r="E140" s="405">
        <v>0</v>
      </c>
      <c r="F140" s="406">
        <f t="shared" si="1"/>
        <v>0</v>
      </c>
      <c r="G140" s="258"/>
    </row>
    <row r="141" spans="1:7" ht="32.25" customHeight="1">
      <c r="A141" s="399">
        <v>754</v>
      </c>
      <c r="B141" s="399">
        <v>75410</v>
      </c>
      <c r="C141" s="400" t="s">
        <v>594</v>
      </c>
      <c r="D141" s="546">
        <v>100000</v>
      </c>
      <c r="E141" s="547">
        <v>100000</v>
      </c>
      <c r="F141" s="548">
        <f t="shared" si="1"/>
        <v>100</v>
      </c>
      <c r="G141" s="258"/>
    </row>
    <row r="142" spans="1:7" ht="32.25" customHeight="1">
      <c r="A142" s="399">
        <v>851</v>
      </c>
      <c r="B142" s="399">
        <v>85195</v>
      </c>
      <c r="C142" s="400" t="s">
        <v>438</v>
      </c>
      <c r="D142" s="549">
        <v>194743</v>
      </c>
      <c r="E142" s="550">
        <v>194743</v>
      </c>
      <c r="F142" s="548">
        <f t="shared" si="1"/>
        <v>100</v>
      </c>
      <c r="G142" s="258"/>
    </row>
    <row r="143" spans="1:7" ht="32.25" customHeight="1">
      <c r="A143" s="544">
        <v>900</v>
      </c>
      <c r="B143" s="544">
        <v>90095</v>
      </c>
      <c r="C143" s="545" t="s">
        <v>408</v>
      </c>
      <c r="D143" s="418">
        <v>157000</v>
      </c>
      <c r="E143" s="376">
        <v>156330</v>
      </c>
      <c r="F143" s="402">
        <f t="shared" si="1"/>
        <v>99.5732484076433</v>
      </c>
      <c r="G143" s="258"/>
    </row>
    <row r="144" spans="1:7" ht="32.25" customHeight="1">
      <c r="A144" s="399">
        <v>921</v>
      </c>
      <c r="B144" s="399">
        <v>92114</v>
      </c>
      <c r="C144" s="400" t="s">
        <v>595</v>
      </c>
      <c r="D144" s="418">
        <v>45000</v>
      </c>
      <c r="E144" s="376">
        <v>36921.16</v>
      </c>
      <c r="F144" s="406">
        <f t="shared" si="1"/>
        <v>82.04702222222224</v>
      </c>
      <c r="G144" s="258"/>
    </row>
    <row r="145" spans="1:7" ht="32.25" customHeight="1">
      <c r="A145" s="399">
        <v>921</v>
      </c>
      <c r="B145" s="399">
        <v>92114</v>
      </c>
      <c r="C145" s="400" t="s">
        <v>596</v>
      </c>
      <c r="D145" s="418">
        <v>55000</v>
      </c>
      <c r="E145" s="376">
        <v>53270.29</v>
      </c>
      <c r="F145" s="406">
        <f t="shared" si="1"/>
        <v>96.85507272727273</v>
      </c>
      <c r="G145" s="258"/>
    </row>
    <row r="146" spans="1:7" ht="32.25" customHeight="1">
      <c r="A146" s="399">
        <v>921</v>
      </c>
      <c r="B146" s="399">
        <v>92114</v>
      </c>
      <c r="C146" s="400" t="s">
        <v>645</v>
      </c>
      <c r="D146" s="418">
        <v>18000</v>
      </c>
      <c r="E146" s="376">
        <v>18000</v>
      </c>
      <c r="F146" s="406">
        <f t="shared" si="1"/>
        <v>100</v>
      </c>
      <c r="G146" s="258"/>
    </row>
    <row r="147" spans="1:7" ht="32.25" customHeight="1">
      <c r="A147" s="399">
        <v>921</v>
      </c>
      <c r="B147" s="399">
        <v>92114</v>
      </c>
      <c r="C147" s="400" t="s">
        <v>646</v>
      </c>
      <c r="D147" s="375">
        <v>40000</v>
      </c>
      <c r="E147" s="379">
        <v>40000</v>
      </c>
      <c r="F147" s="406">
        <f t="shared" si="1"/>
        <v>100</v>
      </c>
      <c r="G147" s="258"/>
    </row>
    <row r="148" spans="1:7" ht="32.25" customHeight="1">
      <c r="A148" s="399">
        <v>921</v>
      </c>
      <c r="B148" s="399">
        <v>92116</v>
      </c>
      <c r="C148" s="400" t="s">
        <v>597</v>
      </c>
      <c r="D148" s="375">
        <v>38000</v>
      </c>
      <c r="E148" s="379">
        <v>38000</v>
      </c>
      <c r="F148" s="406">
        <f t="shared" si="1"/>
        <v>100</v>
      </c>
      <c r="G148" s="258"/>
    </row>
    <row r="149" spans="1:7" ht="32.25" customHeight="1">
      <c r="A149" s="399">
        <v>921</v>
      </c>
      <c r="B149" s="399">
        <v>92116</v>
      </c>
      <c r="C149" s="400" t="s">
        <v>598</v>
      </c>
      <c r="D149" s="375">
        <v>30000</v>
      </c>
      <c r="E149" s="379">
        <v>30000</v>
      </c>
      <c r="F149" s="406">
        <f t="shared" si="1"/>
        <v>100</v>
      </c>
      <c r="G149" s="258"/>
    </row>
    <row r="150" spans="1:7" ht="32.25" customHeight="1">
      <c r="A150" s="399">
        <v>921</v>
      </c>
      <c r="B150" s="399">
        <v>92116</v>
      </c>
      <c r="C150" s="400" t="s">
        <v>599</v>
      </c>
      <c r="D150" s="375">
        <v>10000</v>
      </c>
      <c r="E150" s="379">
        <v>10000</v>
      </c>
      <c r="F150" s="406">
        <f t="shared" si="1"/>
        <v>100</v>
      </c>
      <c r="G150" s="258"/>
    </row>
    <row r="151" spans="1:7" ht="32.25" customHeight="1">
      <c r="A151" s="399">
        <v>921</v>
      </c>
      <c r="B151" s="399">
        <v>92118</v>
      </c>
      <c r="C151" s="417" t="s">
        <v>415</v>
      </c>
      <c r="D151" s="375">
        <v>30000</v>
      </c>
      <c r="E151" s="379">
        <v>30000</v>
      </c>
      <c r="F151" s="406">
        <f t="shared" si="1"/>
        <v>100</v>
      </c>
      <c r="G151" s="258"/>
    </row>
    <row r="152" spans="1:7" ht="27.75" customHeight="1">
      <c r="A152" s="399">
        <v>921</v>
      </c>
      <c r="B152" s="399">
        <v>92118</v>
      </c>
      <c r="C152" s="417" t="s">
        <v>600</v>
      </c>
      <c r="D152" s="375">
        <v>4000</v>
      </c>
      <c r="E152" s="379">
        <v>3578.05</v>
      </c>
      <c r="F152" s="406">
        <f t="shared" si="1"/>
        <v>89.45125</v>
      </c>
      <c r="G152" s="258"/>
    </row>
    <row r="153" spans="1:7" ht="44.25" customHeight="1">
      <c r="A153" s="399">
        <v>921</v>
      </c>
      <c r="B153" s="399">
        <v>92118</v>
      </c>
      <c r="C153" s="417" t="s">
        <v>601</v>
      </c>
      <c r="D153" s="375">
        <v>12500</v>
      </c>
      <c r="E153" s="375">
        <v>12500</v>
      </c>
      <c r="F153" s="403">
        <f t="shared" si="1"/>
        <v>100</v>
      </c>
      <c r="G153" s="258"/>
    </row>
    <row r="154" spans="1:7" ht="30" customHeight="1">
      <c r="A154" s="540"/>
      <c r="B154" s="541" t="s">
        <v>109</v>
      </c>
      <c r="C154" s="542"/>
      <c r="D154" s="543">
        <f>SUM(D133,D113,D6)</f>
        <v>39438948</v>
      </c>
      <c r="E154" s="543">
        <f>SUM(E133,E113,E6)</f>
        <v>36210535.34</v>
      </c>
      <c r="F154" s="459">
        <f>E154/D154*100</f>
        <v>91.81415117867749</v>
      </c>
      <c r="G154" s="258"/>
    </row>
    <row r="155" spans="4:7" ht="19.5" customHeight="1">
      <c r="D155" s="258"/>
      <c r="E155" s="258"/>
      <c r="F155" s="258"/>
      <c r="G155" s="258"/>
    </row>
    <row r="156" spans="4:7" ht="19.5" customHeight="1">
      <c r="D156" s="258"/>
      <c r="E156" s="258"/>
      <c r="F156" s="258"/>
      <c r="G156" s="258"/>
    </row>
    <row r="157" spans="4:7" ht="19.5" customHeight="1">
      <c r="D157" s="258"/>
      <c r="E157" s="258"/>
      <c r="F157" s="258"/>
      <c r="G157" s="258"/>
    </row>
    <row r="158" spans="4:7" ht="19.5" customHeight="1">
      <c r="D158" s="258"/>
      <c r="E158" s="258"/>
      <c r="F158" s="258"/>
      <c r="G158" s="258"/>
    </row>
    <row r="159" spans="4:7" ht="19.5" customHeight="1">
      <c r="D159" s="258"/>
      <c r="E159" s="258"/>
      <c r="F159" s="258"/>
      <c r="G159" s="258"/>
    </row>
    <row r="160" spans="4:7" ht="19.5" customHeight="1">
      <c r="D160" s="258"/>
      <c r="E160" s="258"/>
      <c r="F160" s="258"/>
      <c r="G160" s="258"/>
    </row>
    <row r="161" spans="4:7" ht="19.5" customHeight="1">
      <c r="D161" s="258"/>
      <c r="E161" s="258"/>
      <c r="F161" s="258"/>
      <c r="G161" s="258"/>
    </row>
    <row r="162" spans="4:7" ht="19.5" customHeight="1">
      <c r="D162" s="258"/>
      <c r="E162" s="258"/>
      <c r="F162" s="258"/>
      <c r="G162" s="258"/>
    </row>
    <row r="163" spans="4:7" ht="19.5" customHeight="1">
      <c r="D163" s="258"/>
      <c r="E163" s="258"/>
      <c r="F163" s="258"/>
      <c r="G163" s="258"/>
    </row>
    <row r="164" spans="4:7" ht="19.5" customHeight="1">
      <c r="D164" s="258"/>
      <c r="E164" s="258"/>
      <c r="F164" s="258"/>
      <c r="G164" s="258"/>
    </row>
    <row r="165" spans="4:7" ht="10.5">
      <c r="D165" s="258"/>
      <c r="E165" s="258"/>
      <c r="F165" s="258"/>
      <c r="G165" s="258"/>
    </row>
    <row r="166" spans="4:7" ht="10.5">
      <c r="D166" s="258"/>
      <c r="E166" s="258"/>
      <c r="F166" s="258"/>
      <c r="G166" s="258"/>
    </row>
    <row r="167" spans="4:7" ht="10.5">
      <c r="D167" s="258"/>
      <c r="E167" s="258"/>
      <c r="F167" s="258"/>
      <c r="G167" s="258"/>
    </row>
    <row r="168" spans="4:7" ht="10.5">
      <c r="D168" s="258"/>
      <c r="E168" s="258"/>
      <c r="F168" s="258"/>
      <c r="G168" s="258"/>
    </row>
    <row r="169" spans="4:7" ht="10.5">
      <c r="D169" s="258"/>
      <c r="E169" s="258"/>
      <c r="F169" s="258"/>
      <c r="G169" s="258"/>
    </row>
    <row r="170" spans="4:7" ht="10.5">
      <c r="D170" s="258"/>
      <c r="E170" s="258"/>
      <c r="F170" s="258"/>
      <c r="G170" s="258"/>
    </row>
    <row r="171" spans="4:7" ht="10.5">
      <c r="D171" s="258"/>
      <c r="E171" s="258"/>
      <c r="F171" s="258"/>
      <c r="G171" s="258"/>
    </row>
    <row r="172" spans="4:7" ht="10.5">
      <c r="D172" s="258"/>
      <c r="E172" s="258"/>
      <c r="F172" s="258"/>
      <c r="G172" s="258"/>
    </row>
    <row r="173" spans="4:7" ht="10.5">
      <c r="D173" s="258"/>
      <c r="E173" s="258"/>
      <c r="F173" s="258"/>
      <c r="G173" s="258"/>
    </row>
    <row r="174" spans="4:7" ht="10.5">
      <c r="D174" s="258"/>
      <c r="E174" s="258"/>
      <c r="F174" s="258"/>
      <c r="G174" s="258"/>
    </row>
    <row r="175" spans="4:7" ht="10.5">
      <c r="D175" s="258"/>
      <c r="E175" s="258"/>
      <c r="F175" s="258"/>
      <c r="G175" s="258"/>
    </row>
    <row r="176" spans="4:7" ht="10.5">
      <c r="D176" s="258"/>
      <c r="E176" s="258"/>
      <c r="F176" s="258"/>
      <c r="G176" s="258"/>
    </row>
    <row r="177" spans="4:7" ht="10.5">
      <c r="D177" s="258"/>
      <c r="E177" s="258"/>
      <c r="F177" s="258"/>
      <c r="G177" s="258"/>
    </row>
    <row r="178" spans="4:7" ht="10.5">
      <c r="D178" s="258"/>
      <c r="E178" s="258"/>
      <c r="F178" s="258"/>
      <c r="G178" s="258"/>
    </row>
    <row r="179" spans="4:7" ht="10.5">
      <c r="D179" s="258"/>
      <c r="E179" s="258"/>
      <c r="F179" s="258"/>
      <c r="G179" s="258"/>
    </row>
    <row r="180" spans="4:7" ht="10.5">
      <c r="D180" s="258"/>
      <c r="E180" s="258"/>
      <c r="F180" s="258"/>
      <c r="G180" s="258"/>
    </row>
    <row r="181" spans="4:7" ht="10.5">
      <c r="D181" s="258"/>
      <c r="E181" s="258"/>
      <c r="F181" s="258"/>
      <c r="G181" s="258"/>
    </row>
    <row r="182" spans="4:7" ht="10.5">
      <c r="D182" s="258"/>
      <c r="E182" s="258"/>
      <c r="F182" s="258"/>
      <c r="G182" s="258"/>
    </row>
    <row r="183" spans="4:7" ht="10.5">
      <c r="D183" s="258"/>
      <c r="E183" s="258"/>
      <c r="F183" s="258"/>
      <c r="G183" s="258"/>
    </row>
    <row r="184" spans="4:7" ht="10.5">
      <c r="D184" s="258"/>
      <c r="E184" s="258"/>
      <c r="F184" s="258"/>
      <c r="G184" s="258"/>
    </row>
    <row r="185" spans="4:7" ht="10.5">
      <c r="D185" s="258"/>
      <c r="E185" s="258"/>
      <c r="F185" s="258"/>
      <c r="G185" s="258"/>
    </row>
    <row r="186" spans="4:7" ht="10.5">
      <c r="D186" s="258"/>
      <c r="E186" s="258"/>
      <c r="F186" s="258"/>
      <c r="G186" s="258"/>
    </row>
    <row r="187" spans="4:7" ht="10.5">
      <c r="D187" s="258"/>
      <c r="E187" s="258"/>
      <c r="F187" s="258"/>
      <c r="G187" s="258"/>
    </row>
    <row r="188" spans="4:7" ht="10.5">
      <c r="D188" s="258"/>
      <c r="E188" s="258"/>
      <c r="F188" s="258"/>
      <c r="G188" s="258"/>
    </row>
    <row r="189" spans="4:7" ht="10.5">
      <c r="D189" s="258"/>
      <c r="E189" s="258"/>
      <c r="F189" s="258"/>
      <c r="G189" s="258"/>
    </row>
    <row r="190" spans="4:7" ht="10.5">
      <c r="D190" s="258"/>
      <c r="E190" s="258"/>
      <c r="F190" s="258"/>
      <c r="G190" s="258"/>
    </row>
    <row r="191" spans="4:7" ht="10.5">
      <c r="D191" s="258"/>
      <c r="E191" s="258"/>
      <c r="F191" s="258"/>
      <c r="G191" s="258"/>
    </row>
    <row r="192" spans="4:7" ht="10.5">
      <c r="D192" s="258"/>
      <c r="E192" s="258"/>
      <c r="F192" s="258"/>
      <c r="G192" s="258"/>
    </row>
    <row r="193" spans="4:7" ht="10.5">
      <c r="D193" s="258"/>
      <c r="E193" s="258"/>
      <c r="F193" s="258"/>
      <c r="G193" s="258"/>
    </row>
    <row r="194" spans="4:7" ht="10.5">
      <c r="D194" s="258"/>
      <c r="E194" s="258"/>
      <c r="F194" s="258"/>
      <c r="G194" s="258"/>
    </row>
    <row r="195" spans="4:7" ht="10.5">
      <c r="D195" s="258"/>
      <c r="E195" s="258"/>
      <c r="F195" s="258"/>
      <c r="G195" s="258"/>
    </row>
    <row r="196" spans="4:7" ht="10.5">
      <c r="D196" s="258"/>
      <c r="E196" s="258"/>
      <c r="F196" s="258"/>
      <c r="G196" s="258"/>
    </row>
    <row r="197" spans="4:7" ht="10.5">
      <c r="D197" s="258"/>
      <c r="E197" s="258"/>
      <c r="F197" s="258"/>
      <c r="G197" s="258"/>
    </row>
    <row r="198" spans="4:7" ht="10.5">
      <c r="D198" s="258"/>
      <c r="E198" s="258"/>
      <c r="F198" s="258"/>
      <c r="G198" s="258"/>
    </row>
    <row r="199" spans="4:7" ht="10.5">
      <c r="D199" s="258"/>
      <c r="E199" s="258"/>
      <c r="F199" s="258"/>
      <c r="G199" s="258"/>
    </row>
    <row r="200" spans="4:7" ht="10.5">
      <c r="D200" s="258"/>
      <c r="E200" s="258"/>
      <c r="F200" s="258"/>
      <c r="G200" s="258"/>
    </row>
    <row r="201" spans="4:7" ht="10.5">
      <c r="D201" s="258"/>
      <c r="E201" s="258"/>
      <c r="F201" s="258"/>
      <c r="G201" s="258"/>
    </row>
    <row r="202" spans="4:7" ht="10.5">
      <c r="D202" s="258"/>
      <c r="E202" s="258"/>
      <c r="F202" s="258"/>
      <c r="G202" s="258"/>
    </row>
    <row r="203" spans="4:7" ht="10.5">
      <c r="D203" s="258"/>
      <c r="E203" s="258"/>
      <c r="F203" s="258"/>
      <c r="G203" s="258"/>
    </row>
    <row r="204" spans="4:7" ht="10.5">
      <c r="D204" s="258"/>
      <c r="E204" s="258"/>
      <c r="F204" s="258"/>
      <c r="G204" s="258"/>
    </row>
    <row r="205" spans="4:7" ht="10.5">
      <c r="D205" s="258"/>
      <c r="E205" s="258"/>
      <c r="F205" s="258"/>
      <c r="G205" s="258"/>
    </row>
    <row r="206" spans="4:7" ht="10.5">
      <c r="D206" s="258"/>
      <c r="E206" s="258"/>
      <c r="F206" s="258"/>
      <c r="G206" s="258"/>
    </row>
    <row r="207" spans="4:7" ht="10.5">
      <c r="D207" s="258"/>
      <c r="E207" s="258"/>
      <c r="F207" s="258"/>
      <c r="G207" s="258"/>
    </row>
    <row r="208" spans="4:7" ht="10.5">
      <c r="D208" s="258"/>
      <c r="E208" s="258"/>
      <c r="F208" s="258"/>
      <c r="G208" s="258"/>
    </row>
    <row r="209" spans="4:7" ht="10.5">
      <c r="D209" s="258"/>
      <c r="E209" s="258"/>
      <c r="F209" s="258"/>
      <c r="G209" s="258"/>
    </row>
    <row r="210" spans="4:7" ht="10.5">
      <c r="D210" s="258"/>
      <c r="E210" s="258"/>
      <c r="F210" s="258"/>
      <c r="G210" s="258"/>
    </row>
    <row r="211" spans="4:7" ht="10.5">
      <c r="D211" s="258"/>
      <c r="E211" s="258"/>
      <c r="F211" s="258"/>
      <c r="G211" s="258"/>
    </row>
    <row r="212" spans="4:7" ht="10.5">
      <c r="D212" s="258"/>
      <c r="E212" s="258"/>
      <c r="F212" s="258"/>
      <c r="G212" s="258"/>
    </row>
    <row r="213" spans="4:7" ht="10.5">
      <c r="D213" s="258"/>
      <c r="E213" s="258"/>
      <c r="F213" s="258"/>
      <c r="G213" s="258"/>
    </row>
    <row r="214" spans="4:7" ht="10.5">
      <c r="D214" s="258"/>
      <c r="E214" s="258"/>
      <c r="F214" s="258"/>
      <c r="G214" s="258"/>
    </row>
    <row r="215" spans="4:7" ht="10.5">
      <c r="D215" s="258"/>
      <c r="E215" s="258"/>
      <c r="F215" s="258"/>
      <c r="G215" s="258"/>
    </row>
    <row r="216" spans="4:7" ht="10.5">
      <c r="D216" s="258"/>
      <c r="E216" s="258"/>
      <c r="F216" s="258"/>
      <c r="G216" s="258"/>
    </row>
    <row r="217" spans="4:7" ht="10.5">
      <c r="D217" s="258"/>
      <c r="E217" s="258"/>
      <c r="F217" s="258"/>
      <c r="G217" s="258"/>
    </row>
    <row r="218" spans="4:7" ht="10.5">
      <c r="D218" s="258"/>
      <c r="E218" s="258"/>
      <c r="F218" s="258"/>
      <c r="G218" s="258"/>
    </row>
    <row r="219" spans="4:7" ht="10.5">
      <c r="D219" s="258"/>
      <c r="E219" s="258"/>
      <c r="F219" s="258"/>
      <c r="G219" s="258"/>
    </row>
    <row r="220" spans="4:7" ht="10.5">
      <c r="D220" s="258"/>
      <c r="E220" s="258"/>
      <c r="F220" s="258"/>
      <c r="G220" s="258"/>
    </row>
    <row r="221" spans="4:7" ht="10.5">
      <c r="D221" s="258"/>
      <c r="E221" s="258"/>
      <c r="F221" s="258"/>
      <c r="G221" s="258"/>
    </row>
    <row r="222" spans="4:7" ht="10.5">
      <c r="D222" s="258"/>
      <c r="E222" s="258"/>
      <c r="F222" s="258"/>
      <c r="G222" s="258"/>
    </row>
    <row r="223" spans="4:7" ht="10.5">
      <c r="D223" s="258"/>
      <c r="E223" s="258"/>
      <c r="F223" s="258"/>
      <c r="G223" s="258"/>
    </row>
    <row r="224" spans="4:7" ht="10.5">
      <c r="D224" s="258"/>
      <c r="E224" s="258"/>
      <c r="F224" s="258"/>
      <c r="G224" s="258"/>
    </row>
    <row r="225" spans="4:7" ht="10.5">
      <c r="D225" s="258"/>
      <c r="E225" s="258"/>
      <c r="F225" s="258"/>
      <c r="G225" s="258"/>
    </row>
    <row r="226" spans="4:7" ht="10.5">
      <c r="D226" s="258"/>
      <c r="E226" s="258"/>
      <c r="F226" s="258"/>
      <c r="G226" s="258"/>
    </row>
    <row r="227" spans="4:7" ht="10.5">
      <c r="D227" s="258"/>
      <c r="E227" s="258"/>
      <c r="F227" s="258"/>
      <c r="G227" s="258"/>
    </row>
    <row r="228" spans="4:7" ht="10.5">
      <c r="D228" s="258"/>
      <c r="E228" s="258"/>
      <c r="F228" s="258"/>
      <c r="G228" s="258"/>
    </row>
    <row r="229" spans="4:7" ht="10.5">
      <c r="D229" s="258"/>
      <c r="E229" s="258"/>
      <c r="F229" s="258"/>
      <c r="G229" s="258"/>
    </row>
    <row r="230" spans="4:7" ht="10.5">
      <c r="D230" s="258"/>
      <c r="E230" s="258"/>
      <c r="F230" s="258"/>
      <c r="G230" s="258"/>
    </row>
    <row r="231" spans="4:7" ht="10.5">
      <c r="D231" s="258"/>
      <c r="E231" s="258"/>
      <c r="F231" s="258"/>
      <c r="G231" s="258"/>
    </row>
    <row r="232" spans="4:7" ht="10.5">
      <c r="D232" s="258"/>
      <c r="E232" s="258"/>
      <c r="F232" s="258"/>
      <c r="G232" s="258"/>
    </row>
    <row r="233" spans="4:7" ht="10.5">
      <c r="D233" s="258"/>
      <c r="E233" s="258"/>
      <c r="F233" s="258"/>
      <c r="G233" s="258"/>
    </row>
    <row r="234" spans="4:7" ht="10.5">
      <c r="D234" s="258"/>
      <c r="E234" s="258"/>
      <c r="F234" s="258"/>
      <c r="G234" s="258"/>
    </row>
    <row r="235" spans="4:7" ht="10.5">
      <c r="D235" s="258"/>
      <c r="E235" s="258"/>
      <c r="F235" s="258"/>
      <c r="G235" s="258"/>
    </row>
    <row r="236" spans="4:7" ht="10.5">
      <c r="D236" s="258"/>
      <c r="E236" s="258"/>
      <c r="F236" s="258"/>
      <c r="G236" s="258"/>
    </row>
    <row r="237" spans="4:7" ht="10.5">
      <c r="D237" s="258"/>
      <c r="E237" s="258"/>
      <c r="F237" s="258"/>
      <c r="G237" s="258"/>
    </row>
    <row r="238" spans="4:7" ht="10.5">
      <c r="D238" s="258"/>
      <c r="E238" s="258"/>
      <c r="F238" s="258"/>
      <c r="G238" s="258"/>
    </row>
    <row r="239" spans="4:7" ht="10.5">
      <c r="D239" s="258"/>
      <c r="E239" s="258"/>
      <c r="F239" s="258"/>
      <c r="G239" s="258"/>
    </row>
    <row r="240" spans="4:7" ht="10.5">
      <c r="D240" s="258"/>
      <c r="E240" s="258"/>
      <c r="F240" s="258"/>
      <c r="G240" s="258"/>
    </row>
    <row r="241" spans="4:7" ht="10.5">
      <c r="D241" s="258"/>
      <c r="E241" s="258"/>
      <c r="F241" s="258"/>
      <c r="G241" s="258"/>
    </row>
    <row r="242" spans="4:7" ht="10.5">
      <c r="D242" s="258"/>
      <c r="E242" s="258"/>
      <c r="F242" s="258"/>
      <c r="G242" s="258"/>
    </row>
    <row r="243" spans="4:7" ht="10.5">
      <c r="D243" s="258"/>
      <c r="E243" s="258"/>
      <c r="F243" s="258"/>
      <c r="G243" s="258"/>
    </row>
    <row r="244" spans="4:7" ht="10.5">
      <c r="D244" s="258"/>
      <c r="E244" s="258"/>
      <c r="F244" s="258"/>
      <c r="G244" s="258"/>
    </row>
    <row r="245" spans="4:7" ht="10.5">
      <c r="D245" s="258"/>
      <c r="E245" s="258"/>
      <c r="F245" s="258"/>
      <c r="G245" s="258"/>
    </row>
    <row r="246" spans="4:7" ht="10.5">
      <c r="D246" s="258"/>
      <c r="E246" s="258"/>
      <c r="F246" s="258"/>
      <c r="G246" s="258"/>
    </row>
    <row r="247" spans="4:7" ht="10.5">
      <c r="D247" s="258"/>
      <c r="E247" s="258"/>
      <c r="F247" s="258"/>
      <c r="G247" s="258"/>
    </row>
    <row r="248" spans="4:7" ht="10.5">
      <c r="D248" s="258"/>
      <c r="E248" s="258"/>
      <c r="F248" s="258"/>
      <c r="G248" s="258"/>
    </row>
    <row r="249" spans="4:7" ht="10.5">
      <c r="D249" s="258"/>
      <c r="E249" s="258"/>
      <c r="F249" s="258"/>
      <c r="G249" s="258"/>
    </row>
    <row r="250" spans="4:7" ht="10.5">
      <c r="D250" s="258"/>
      <c r="E250" s="258"/>
      <c r="F250" s="258"/>
      <c r="G250" s="258"/>
    </row>
    <row r="251" spans="4:7" ht="10.5">
      <c r="D251" s="258"/>
      <c r="E251" s="258"/>
      <c r="F251" s="258"/>
      <c r="G251" s="258"/>
    </row>
    <row r="252" spans="4:7" ht="10.5">
      <c r="D252" s="258"/>
      <c r="E252" s="258"/>
      <c r="F252" s="258"/>
      <c r="G252" s="258"/>
    </row>
    <row r="253" spans="4:7" ht="10.5">
      <c r="D253" s="258"/>
      <c r="E253" s="258"/>
      <c r="F253" s="258"/>
      <c r="G253" s="258"/>
    </row>
    <row r="254" spans="4:7" ht="10.5">
      <c r="D254" s="258"/>
      <c r="E254" s="258"/>
      <c r="F254" s="258"/>
      <c r="G254" s="258"/>
    </row>
    <row r="255" spans="4:7" ht="10.5">
      <c r="D255" s="258"/>
      <c r="E255" s="258"/>
      <c r="F255" s="258"/>
      <c r="G255" s="258"/>
    </row>
    <row r="256" spans="4:7" ht="10.5">
      <c r="D256" s="258"/>
      <c r="E256" s="258"/>
      <c r="F256" s="258"/>
      <c r="G256" s="258"/>
    </row>
    <row r="257" spans="4:7" ht="10.5">
      <c r="D257" s="258"/>
      <c r="E257" s="258"/>
      <c r="F257" s="258"/>
      <c r="G257" s="258"/>
    </row>
    <row r="258" spans="4:7" ht="10.5">
      <c r="D258" s="258"/>
      <c r="E258" s="258"/>
      <c r="F258" s="258"/>
      <c r="G258" s="258"/>
    </row>
    <row r="259" spans="4:7" ht="10.5">
      <c r="D259" s="258"/>
      <c r="E259" s="258"/>
      <c r="F259" s="258"/>
      <c r="G259" s="258"/>
    </row>
    <row r="260" spans="4:7" ht="10.5">
      <c r="D260" s="258"/>
      <c r="E260" s="258"/>
      <c r="F260" s="258"/>
      <c r="G260" s="258"/>
    </row>
    <row r="261" spans="4:7" ht="10.5">
      <c r="D261" s="258"/>
      <c r="E261" s="258"/>
      <c r="F261" s="258"/>
      <c r="G261" s="258"/>
    </row>
    <row r="262" spans="4:7" ht="10.5">
      <c r="D262" s="258"/>
      <c r="E262" s="258"/>
      <c r="F262" s="258"/>
      <c r="G262" s="258"/>
    </row>
    <row r="263" spans="4:7" ht="10.5">
      <c r="D263" s="258"/>
      <c r="E263" s="258"/>
      <c r="F263" s="258"/>
      <c r="G263" s="258"/>
    </row>
    <row r="264" spans="4:7" ht="10.5">
      <c r="D264" s="258"/>
      <c r="E264" s="258"/>
      <c r="F264" s="258"/>
      <c r="G264" s="258"/>
    </row>
    <row r="265" spans="4:7" ht="10.5">
      <c r="D265" s="258"/>
      <c r="E265" s="258"/>
      <c r="F265" s="258"/>
      <c r="G265" s="258"/>
    </row>
    <row r="266" spans="4:7" ht="10.5">
      <c r="D266" s="258"/>
      <c r="E266" s="258"/>
      <c r="F266" s="258"/>
      <c r="G266" s="258"/>
    </row>
    <row r="267" spans="4:7" ht="10.5">
      <c r="D267" s="258"/>
      <c r="E267" s="258"/>
      <c r="F267" s="258"/>
      <c r="G267" s="258"/>
    </row>
    <row r="268" spans="4:7" ht="10.5">
      <c r="D268" s="258"/>
      <c r="E268" s="258"/>
      <c r="F268" s="258"/>
      <c r="G268" s="258"/>
    </row>
    <row r="269" spans="4:7" ht="10.5">
      <c r="D269" s="258"/>
      <c r="E269" s="258"/>
      <c r="F269" s="258"/>
      <c r="G269" s="258"/>
    </row>
    <row r="270" spans="4:7" ht="10.5">
      <c r="D270" s="258"/>
      <c r="E270" s="258"/>
      <c r="F270" s="258"/>
      <c r="G270" s="258"/>
    </row>
    <row r="271" spans="4:7" ht="10.5">
      <c r="D271" s="258"/>
      <c r="E271" s="258"/>
      <c r="F271" s="258"/>
      <c r="G271" s="258"/>
    </row>
    <row r="272" spans="4:7" ht="10.5">
      <c r="D272" s="258"/>
      <c r="E272" s="258"/>
      <c r="F272" s="258"/>
      <c r="G272" s="258"/>
    </row>
    <row r="273" spans="4:7" ht="10.5">
      <c r="D273" s="258"/>
      <c r="E273" s="258"/>
      <c r="F273" s="258"/>
      <c r="G273" s="258"/>
    </row>
    <row r="274" spans="4:7" ht="10.5">
      <c r="D274" s="258"/>
      <c r="E274" s="258"/>
      <c r="F274" s="258"/>
      <c r="G274" s="258"/>
    </row>
    <row r="275" spans="4:7" ht="10.5">
      <c r="D275" s="258"/>
      <c r="E275" s="258"/>
      <c r="F275" s="258"/>
      <c r="G275" s="258"/>
    </row>
    <row r="276" spans="4:7" ht="10.5">
      <c r="D276" s="258"/>
      <c r="E276" s="258"/>
      <c r="F276" s="258"/>
      <c r="G276" s="258"/>
    </row>
    <row r="277" spans="4:7" ht="10.5">
      <c r="D277" s="258"/>
      <c r="E277" s="258"/>
      <c r="F277" s="258"/>
      <c r="G277" s="258"/>
    </row>
    <row r="278" spans="4:7" ht="10.5">
      <c r="D278" s="258"/>
      <c r="E278" s="258"/>
      <c r="F278" s="258"/>
      <c r="G278" s="258"/>
    </row>
    <row r="279" spans="4:7" ht="10.5">
      <c r="D279" s="258"/>
      <c r="E279" s="258"/>
      <c r="F279" s="258"/>
      <c r="G279" s="258"/>
    </row>
    <row r="280" spans="4:7" ht="10.5">
      <c r="D280" s="258"/>
      <c r="E280" s="258"/>
      <c r="F280" s="258"/>
      <c r="G280" s="258"/>
    </row>
    <row r="281" spans="4:7" ht="10.5">
      <c r="D281" s="258"/>
      <c r="E281" s="258"/>
      <c r="F281" s="258"/>
      <c r="G281" s="258"/>
    </row>
    <row r="282" spans="4:7" ht="10.5">
      <c r="D282" s="258"/>
      <c r="E282" s="258"/>
      <c r="F282" s="258"/>
      <c r="G282" s="258"/>
    </row>
    <row r="283" spans="4:7" ht="10.5">
      <c r="D283" s="258"/>
      <c r="E283" s="258"/>
      <c r="F283" s="258"/>
      <c r="G283" s="258"/>
    </row>
    <row r="284" spans="4:7" ht="10.5">
      <c r="D284" s="258"/>
      <c r="E284" s="258"/>
      <c r="F284" s="258"/>
      <c r="G284" s="258"/>
    </row>
    <row r="285" spans="4:7" ht="10.5">
      <c r="D285" s="258"/>
      <c r="E285" s="258"/>
      <c r="F285" s="258"/>
      <c r="G285" s="258"/>
    </row>
    <row r="286" spans="4:7" ht="10.5">
      <c r="D286" s="258"/>
      <c r="E286" s="258"/>
      <c r="F286" s="258"/>
      <c r="G286" s="258"/>
    </row>
    <row r="287" spans="4:7" ht="10.5">
      <c r="D287" s="258"/>
      <c r="E287" s="258"/>
      <c r="F287" s="258"/>
      <c r="G287" s="258"/>
    </row>
    <row r="288" spans="4:7" ht="10.5">
      <c r="D288" s="258"/>
      <c r="E288" s="258"/>
      <c r="F288" s="258"/>
      <c r="G288" s="258"/>
    </row>
    <row r="289" spans="4:7" ht="10.5">
      <c r="D289" s="258"/>
      <c r="E289" s="258"/>
      <c r="F289" s="258"/>
      <c r="G289" s="258"/>
    </row>
    <row r="290" spans="4:7" ht="10.5">
      <c r="D290" s="258"/>
      <c r="E290" s="258"/>
      <c r="F290" s="258"/>
      <c r="G290" s="258"/>
    </row>
    <row r="291" spans="4:7" ht="10.5">
      <c r="D291" s="258"/>
      <c r="E291" s="258"/>
      <c r="F291" s="258"/>
      <c r="G291" s="258"/>
    </row>
    <row r="292" spans="4:7" ht="10.5">
      <c r="D292" s="258"/>
      <c r="E292" s="258"/>
      <c r="F292" s="258"/>
      <c r="G292" s="258"/>
    </row>
    <row r="293" spans="4:7" ht="10.5">
      <c r="D293" s="258"/>
      <c r="E293" s="258"/>
      <c r="F293" s="258"/>
      <c r="G293" s="258"/>
    </row>
    <row r="294" spans="4:7" ht="10.5">
      <c r="D294" s="258"/>
      <c r="E294" s="258"/>
      <c r="F294" s="258"/>
      <c r="G294" s="258"/>
    </row>
    <row r="295" spans="4:7" ht="10.5">
      <c r="D295" s="258"/>
      <c r="E295" s="258"/>
      <c r="F295" s="258"/>
      <c r="G295" s="258"/>
    </row>
    <row r="296" spans="4:7" ht="10.5">
      <c r="D296" s="258"/>
      <c r="E296" s="258"/>
      <c r="F296" s="258"/>
      <c r="G296" s="258"/>
    </row>
    <row r="297" spans="4:7" ht="10.5">
      <c r="D297" s="258"/>
      <c r="E297" s="258"/>
      <c r="F297" s="258"/>
      <c r="G297" s="258"/>
    </row>
    <row r="298" spans="4:7" ht="10.5">
      <c r="D298" s="258"/>
      <c r="E298" s="258"/>
      <c r="F298" s="258"/>
      <c r="G298" s="258"/>
    </row>
    <row r="299" spans="4:7" ht="10.5">
      <c r="D299" s="258"/>
      <c r="E299" s="258"/>
      <c r="F299" s="258"/>
      <c r="G299" s="258"/>
    </row>
    <row r="300" spans="4:7" ht="10.5">
      <c r="D300" s="258"/>
      <c r="E300" s="258"/>
      <c r="F300" s="258"/>
      <c r="G300" s="258"/>
    </row>
    <row r="301" spans="4:7" ht="10.5">
      <c r="D301" s="258"/>
      <c r="E301" s="258"/>
      <c r="F301" s="258"/>
      <c r="G301" s="258"/>
    </row>
    <row r="302" spans="4:7" ht="10.5">
      <c r="D302" s="258"/>
      <c r="E302" s="258"/>
      <c r="F302" s="258"/>
      <c r="G302" s="258"/>
    </row>
    <row r="303" spans="4:7" ht="10.5">
      <c r="D303" s="258"/>
      <c r="E303" s="258"/>
      <c r="F303" s="258"/>
      <c r="G303" s="258"/>
    </row>
    <row r="304" spans="4:7" ht="10.5">
      <c r="D304" s="258"/>
      <c r="E304" s="258"/>
      <c r="F304" s="258"/>
      <c r="G304" s="258"/>
    </row>
    <row r="305" spans="4:7" ht="10.5">
      <c r="D305" s="258"/>
      <c r="E305" s="258"/>
      <c r="F305" s="258"/>
      <c r="G305" s="258"/>
    </row>
    <row r="306" spans="4:7" ht="10.5">
      <c r="D306" s="258"/>
      <c r="E306" s="258"/>
      <c r="F306" s="258"/>
      <c r="G306" s="258"/>
    </row>
    <row r="307" spans="4:7" ht="10.5">
      <c r="D307" s="258"/>
      <c r="E307" s="258"/>
      <c r="F307" s="258"/>
      <c r="G307" s="258"/>
    </row>
    <row r="308" spans="4:7" ht="10.5">
      <c r="D308" s="258"/>
      <c r="E308" s="258"/>
      <c r="F308" s="258"/>
      <c r="G308" s="258"/>
    </row>
  </sheetData>
  <sheetProtection/>
  <printOptions/>
  <pageMargins left="0.7874015748031497" right="0.7874015748031497" top="0.7874015748031497" bottom="1.0236220472440944" header="0.5118110236220472" footer="0.7874015748031497"/>
  <pageSetup firstPageNumber="134" useFirstPageNumber="1"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40">
      <selection activeCell="D48" sqref="D48:D49"/>
    </sheetView>
  </sheetViews>
  <sheetFormatPr defaultColWidth="9.00390625" defaultRowHeight="12.75"/>
  <cols>
    <col min="1" max="1" width="6.28125" style="9" customWidth="1"/>
    <col min="2" max="2" width="8.57421875" style="9" customWidth="1"/>
    <col min="3" max="3" width="6.421875" style="9" customWidth="1"/>
    <col min="4" max="4" width="53.8515625" style="9" customWidth="1"/>
    <col min="5" max="5" width="15.28125" style="9" customWidth="1"/>
    <col min="6" max="6" width="14.00390625" style="9" customWidth="1"/>
    <col min="7" max="7" width="14.28125" style="9" customWidth="1"/>
    <col min="8" max="8" width="7.8515625" style="9" customWidth="1"/>
    <col min="9" max="9" width="9.00390625" style="9" customWidth="1"/>
    <col min="10" max="10" width="26.140625" style="258" customWidth="1"/>
    <col min="11" max="16384" width="9.00390625" style="9" customWidth="1"/>
  </cols>
  <sheetData>
    <row r="1" spans="1:10" s="5" customFormat="1" ht="12.75">
      <c r="A1" s="10" t="s">
        <v>251</v>
      </c>
      <c r="J1" s="336"/>
    </row>
    <row r="2" spans="1:10" s="5" customFormat="1" ht="12.75">
      <c r="A2" s="264"/>
      <c r="C2" s="264"/>
      <c r="D2" s="10" t="s">
        <v>252</v>
      </c>
      <c r="J2" s="336"/>
    </row>
    <row r="3" spans="1:10" s="5" customFormat="1" ht="12.75">
      <c r="A3" s="6"/>
      <c r="G3" s="265" t="s">
        <v>253</v>
      </c>
      <c r="J3" s="336"/>
    </row>
    <row r="4" ht="10.5">
      <c r="A4" s="88" t="s">
        <v>254</v>
      </c>
    </row>
    <row r="5" spans="1:10" s="153" customFormat="1" ht="48" customHeight="1">
      <c r="A5" s="565" t="s">
        <v>1</v>
      </c>
      <c r="B5" s="565" t="s">
        <v>255</v>
      </c>
      <c r="C5" s="565" t="s">
        <v>2</v>
      </c>
      <c r="D5" s="565" t="s">
        <v>256</v>
      </c>
      <c r="E5" s="565" t="s">
        <v>507</v>
      </c>
      <c r="F5" s="565" t="s">
        <v>4</v>
      </c>
      <c r="G5" s="565" t="s">
        <v>5</v>
      </c>
      <c r="H5" s="565" t="s">
        <v>160</v>
      </c>
      <c r="I5" s="69"/>
      <c r="J5" s="302"/>
    </row>
    <row r="6" spans="1:8" ht="10.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</row>
    <row r="7" spans="1:8" ht="33.75" customHeight="1">
      <c r="A7" s="71" t="s">
        <v>7</v>
      </c>
      <c r="B7" s="71"/>
      <c r="C7" s="71"/>
      <c r="D7" s="105" t="s">
        <v>257</v>
      </c>
      <c r="E7" s="108">
        <f aca="true" t="shared" si="0" ref="E7:G8">SUM(E8)</f>
        <v>0</v>
      </c>
      <c r="F7" s="108">
        <f t="shared" si="0"/>
        <v>22107.81</v>
      </c>
      <c r="G7" s="108">
        <f t="shared" si="0"/>
        <v>22107.81</v>
      </c>
      <c r="H7" s="103">
        <f aca="true" t="shared" si="1" ref="H7:H51">G7/F7*100</f>
        <v>100</v>
      </c>
    </row>
    <row r="8" spans="1:8" ht="33.75" customHeight="1">
      <c r="A8" s="97"/>
      <c r="B8" s="97" t="s">
        <v>9</v>
      </c>
      <c r="C8" s="97"/>
      <c r="D8" s="75" t="s">
        <v>10</v>
      </c>
      <c r="E8" s="99">
        <f t="shared" si="0"/>
        <v>0</v>
      </c>
      <c r="F8" s="99">
        <f t="shared" si="0"/>
        <v>22107.81</v>
      </c>
      <c r="G8" s="99">
        <f t="shared" si="0"/>
        <v>22107.81</v>
      </c>
      <c r="H8" s="103">
        <f t="shared" si="1"/>
        <v>100</v>
      </c>
    </row>
    <row r="9" spans="1:8" ht="50.25" customHeight="1">
      <c r="A9" s="97"/>
      <c r="B9" s="97"/>
      <c r="C9" s="97">
        <v>2010</v>
      </c>
      <c r="D9" s="75" t="s">
        <v>258</v>
      </c>
      <c r="E9" s="99">
        <v>0</v>
      </c>
      <c r="F9" s="99">
        <v>22107.81</v>
      </c>
      <c r="G9" s="258">
        <v>22107.81</v>
      </c>
      <c r="H9" s="103">
        <f t="shared" si="1"/>
        <v>100</v>
      </c>
    </row>
    <row r="10" spans="1:8" ht="30.75" customHeight="1">
      <c r="A10" s="71">
        <v>750</v>
      </c>
      <c r="B10" s="71"/>
      <c r="C10" s="71"/>
      <c r="D10" s="105" t="s">
        <v>39</v>
      </c>
      <c r="E10" s="108">
        <f aca="true" t="shared" si="2" ref="E10:G11">SUM(E11)</f>
        <v>510000</v>
      </c>
      <c r="F10" s="108">
        <f t="shared" si="2"/>
        <v>553008</v>
      </c>
      <c r="G10" s="108">
        <f t="shared" si="2"/>
        <v>553008</v>
      </c>
      <c r="H10" s="103">
        <f t="shared" si="1"/>
        <v>100</v>
      </c>
    </row>
    <row r="11" spans="1:8" ht="26.25" customHeight="1">
      <c r="A11" s="97"/>
      <c r="B11" s="97">
        <v>75011</v>
      </c>
      <c r="C11" s="97"/>
      <c r="D11" s="75" t="s">
        <v>40</v>
      </c>
      <c r="E11" s="99">
        <f t="shared" si="2"/>
        <v>510000</v>
      </c>
      <c r="F11" s="99">
        <f t="shared" si="2"/>
        <v>553008</v>
      </c>
      <c r="G11" s="99">
        <f t="shared" si="2"/>
        <v>553008</v>
      </c>
      <c r="H11" s="103">
        <f t="shared" si="1"/>
        <v>100</v>
      </c>
    </row>
    <row r="12" spans="1:8" ht="54.75" customHeight="1">
      <c r="A12" s="97"/>
      <c r="B12" s="97"/>
      <c r="C12" s="97">
        <v>2010</v>
      </c>
      <c r="D12" s="75" t="s">
        <v>258</v>
      </c>
      <c r="E12" s="99">
        <v>510000</v>
      </c>
      <c r="F12" s="99">
        <v>553008</v>
      </c>
      <c r="G12" s="258">
        <v>553008</v>
      </c>
      <c r="H12" s="103">
        <f t="shared" si="1"/>
        <v>100</v>
      </c>
    </row>
    <row r="13" spans="1:8" ht="42" customHeight="1">
      <c r="A13" s="71">
        <v>751</v>
      </c>
      <c r="B13" s="71"/>
      <c r="C13" s="71"/>
      <c r="D13" s="105" t="s">
        <v>46</v>
      </c>
      <c r="E13" s="108">
        <f>SUM(E14,E16,E18,E20)</f>
        <v>10250</v>
      </c>
      <c r="F13" s="108">
        <f>SUM(F14,F16,F18,F20)</f>
        <v>277035</v>
      </c>
      <c r="G13" s="108">
        <f>SUM(G14,G16,G18,G20)</f>
        <v>272753.64</v>
      </c>
      <c r="H13" s="103">
        <f t="shared" si="1"/>
        <v>98.45457794141535</v>
      </c>
    </row>
    <row r="14" spans="1:8" ht="39.75" customHeight="1">
      <c r="A14" s="97"/>
      <c r="B14" s="97">
        <v>75101</v>
      </c>
      <c r="C14" s="97"/>
      <c r="D14" s="75" t="s">
        <v>259</v>
      </c>
      <c r="E14" s="99">
        <f>SUM(E15)</f>
        <v>10250</v>
      </c>
      <c r="F14" s="99">
        <f>SUM(F15)</f>
        <v>10250</v>
      </c>
      <c r="G14" s="99">
        <f>SUM(G15)</f>
        <v>10250</v>
      </c>
      <c r="H14" s="103">
        <f t="shared" si="1"/>
        <v>100</v>
      </c>
    </row>
    <row r="15" spans="1:8" ht="51" customHeight="1">
      <c r="A15" s="97"/>
      <c r="B15" s="97"/>
      <c r="C15" s="97">
        <v>2010</v>
      </c>
      <c r="D15" s="75" t="s">
        <v>258</v>
      </c>
      <c r="E15" s="99">
        <v>10250</v>
      </c>
      <c r="F15" s="99">
        <v>10250</v>
      </c>
      <c r="G15" s="99">
        <v>10250</v>
      </c>
      <c r="H15" s="103">
        <f t="shared" si="1"/>
        <v>100</v>
      </c>
    </row>
    <row r="16" spans="1:8" ht="44.25" customHeight="1">
      <c r="A16" s="97"/>
      <c r="B16" s="97">
        <v>75107</v>
      </c>
      <c r="C16" s="97"/>
      <c r="D16" s="325" t="s">
        <v>498</v>
      </c>
      <c r="E16" s="99">
        <f>SUM(E17)</f>
        <v>0</v>
      </c>
      <c r="F16" s="99">
        <f>SUM(F17)</f>
        <v>125595</v>
      </c>
      <c r="G16" s="99">
        <f>SUM(G17)</f>
        <v>123633.67</v>
      </c>
      <c r="H16" s="103">
        <f t="shared" si="1"/>
        <v>98.43836936183766</v>
      </c>
    </row>
    <row r="17" spans="1:8" ht="51" customHeight="1">
      <c r="A17" s="97"/>
      <c r="B17" s="97"/>
      <c r="C17" s="97">
        <v>2010</v>
      </c>
      <c r="D17" s="75" t="s">
        <v>258</v>
      </c>
      <c r="E17" s="99">
        <v>0</v>
      </c>
      <c r="F17" s="99">
        <v>125595</v>
      </c>
      <c r="G17" s="99">
        <v>123633.67</v>
      </c>
      <c r="H17" s="103">
        <f t="shared" si="1"/>
        <v>98.43836936183766</v>
      </c>
    </row>
    <row r="18" spans="1:8" ht="29.25" customHeight="1">
      <c r="A18" s="97"/>
      <c r="B18" s="97">
        <v>75108</v>
      </c>
      <c r="C18" s="97"/>
      <c r="D18" s="325" t="s">
        <v>486</v>
      </c>
      <c r="E18" s="99">
        <f>SUM(E19)</f>
        <v>0</v>
      </c>
      <c r="F18" s="99">
        <f>SUM(F19)</f>
        <v>76477</v>
      </c>
      <c r="G18" s="99">
        <f>SUM(G19)</f>
        <v>76308.76</v>
      </c>
      <c r="H18" s="103">
        <f t="shared" si="1"/>
        <v>99.7800122912771</v>
      </c>
    </row>
    <row r="19" spans="1:8" ht="51" customHeight="1">
      <c r="A19" s="97"/>
      <c r="B19" s="97"/>
      <c r="C19" s="97">
        <v>2010</v>
      </c>
      <c r="D19" s="75" t="s">
        <v>258</v>
      </c>
      <c r="E19" s="99">
        <v>0</v>
      </c>
      <c r="F19" s="99">
        <v>76477</v>
      </c>
      <c r="G19" s="99">
        <v>76308.76</v>
      </c>
      <c r="H19" s="103">
        <f t="shared" si="1"/>
        <v>99.7800122912771</v>
      </c>
    </row>
    <row r="20" spans="1:8" ht="37.5" customHeight="1">
      <c r="A20" s="97"/>
      <c r="B20" s="97">
        <v>75110</v>
      </c>
      <c r="C20" s="97"/>
      <c r="D20" s="75" t="s">
        <v>487</v>
      </c>
      <c r="E20" s="99">
        <f>SUM(E21)</f>
        <v>0</v>
      </c>
      <c r="F20" s="99">
        <f>SUM(F21)</f>
        <v>64713</v>
      </c>
      <c r="G20" s="99">
        <f>SUM(G21)</f>
        <v>62561.21</v>
      </c>
      <c r="H20" s="103">
        <f t="shared" si="1"/>
        <v>96.67487212770232</v>
      </c>
    </row>
    <row r="21" spans="1:8" ht="51" customHeight="1">
      <c r="A21" s="97"/>
      <c r="B21" s="97"/>
      <c r="C21" s="97">
        <v>2010</v>
      </c>
      <c r="D21" s="75" t="s">
        <v>258</v>
      </c>
      <c r="E21" s="99">
        <v>0</v>
      </c>
      <c r="F21" s="99">
        <v>64713</v>
      </c>
      <c r="G21" s="99">
        <v>62561.21</v>
      </c>
      <c r="H21" s="103">
        <f t="shared" si="1"/>
        <v>96.67487212770232</v>
      </c>
    </row>
    <row r="22" spans="1:10" s="68" customFormat="1" ht="33" customHeight="1">
      <c r="A22" s="71">
        <v>752</v>
      </c>
      <c r="B22" s="71"/>
      <c r="C22" s="71"/>
      <c r="D22" s="105" t="s">
        <v>368</v>
      </c>
      <c r="E22" s="108">
        <f aca="true" t="shared" si="3" ref="E22:G23">SUM(E23)</f>
        <v>600</v>
      </c>
      <c r="F22" s="108">
        <f t="shared" si="3"/>
        <v>600</v>
      </c>
      <c r="G22" s="108">
        <f t="shared" si="3"/>
        <v>600</v>
      </c>
      <c r="H22" s="103">
        <f t="shared" si="1"/>
        <v>100</v>
      </c>
      <c r="J22" s="297"/>
    </row>
    <row r="23" spans="1:8" ht="33" customHeight="1">
      <c r="A23" s="97"/>
      <c r="B23" s="97">
        <v>75212</v>
      </c>
      <c r="C23" s="97"/>
      <c r="D23" s="75" t="s">
        <v>369</v>
      </c>
      <c r="E23" s="99">
        <f t="shared" si="3"/>
        <v>600</v>
      </c>
      <c r="F23" s="99">
        <f t="shared" si="3"/>
        <v>600</v>
      </c>
      <c r="G23" s="99">
        <f t="shared" si="3"/>
        <v>600</v>
      </c>
      <c r="H23" s="103">
        <f t="shared" si="1"/>
        <v>100</v>
      </c>
    </row>
    <row r="24" spans="1:8" ht="54" customHeight="1">
      <c r="A24" s="97"/>
      <c r="B24" s="97"/>
      <c r="C24" s="97"/>
      <c r="D24" s="75" t="s">
        <v>258</v>
      </c>
      <c r="E24" s="99">
        <v>600</v>
      </c>
      <c r="F24" s="99">
        <v>600</v>
      </c>
      <c r="G24" s="99">
        <v>600</v>
      </c>
      <c r="H24" s="103">
        <f t="shared" si="1"/>
        <v>100</v>
      </c>
    </row>
    <row r="25" spans="1:8" ht="40.5" customHeight="1">
      <c r="A25" s="71">
        <v>754</v>
      </c>
      <c r="B25" s="71"/>
      <c r="C25" s="71"/>
      <c r="D25" s="105" t="s">
        <v>48</v>
      </c>
      <c r="E25" s="108">
        <f>SUM(E26)</f>
        <v>1000</v>
      </c>
      <c r="F25" s="108">
        <f>SUM(F26)</f>
        <v>1000</v>
      </c>
      <c r="G25" s="108">
        <f>SUM(G26)</f>
        <v>1000</v>
      </c>
      <c r="H25" s="103">
        <f t="shared" si="1"/>
        <v>100</v>
      </c>
    </row>
    <row r="26" spans="1:8" ht="30" customHeight="1">
      <c r="A26" s="97"/>
      <c r="B26" s="97">
        <v>75414</v>
      </c>
      <c r="C26" s="97"/>
      <c r="D26" s="75" t="s">
        <v>49</v>
      </c>
      <c r="E26" s="99">
        <f>SUM(E27:E27)</f>
        <v>1000</v>
      </c>
      <c r="F26" s="99">
        <f>SUM(F27:F27)</f>
        <v>1000</v>
      </c>
      <c r="G26" s="99">
        <f>SUM(G27:G27)</f>
        <v>1000</v>
      </c>
      <c r="H26" s="103">
        <f t="shared" si="1"/>
        <v>100</v>
      </c>
    </row>
    <row r="27" spans="1:8" ht="54" customHeight="1">
      <c r="A27" s="97"/>
      <c r="B27" s="75"/>
      <c r="C27" s="97">
        <v>2010</v>
      </c>
      <c r="D27" s="75" t="s">
        <v>258</v>
      </c>
      <c r="E27" s="99">
        <v>1000</v>
      </c>
      <c r="F27" s="99">
        <v>1000</v>
      </c>
      <c r="G27" s="99">
        <v>1000</v>
      </c>
      <c r="H27" s="103">
        <f t="shared" si="1"/>
        <v>100</v>
      </c>
    </row>
    <row r="28" spans="1:10" s="68" customFormat="1" ht="36.75" customHeight="1">
      <c r="A28" s="71">
        <v>801</v>
      </c>
      <c r="B28" s="105"/>
      <c r="C28" s="71"/>
      <c r="D28" s="105" t="s">
        <v>95</v>
      </c>
      <c r="E28" s="108">
        <f>SUM(E29,E31,E33)</f>
        <v>0</v>
      </c>
      <c r="F28" s="108">
        <f>SUM(F29,F31,F33)</f>
        <v>343949.05999999994</v>
      </c>
      <c r="G28" s="108">
        <f>SUM(G29,G31,G33)</f>
        <v>307516.99</v>
      </c>
      <c r="H28" s="103">
        <f t="shared" si="1"/>
        <v>89.40771345617286</v>
      </c>
      <c r="J28" s="297"/>
    </row>
    <row r="29" spans="1:8" ht="36.75" customHeight="1">
      <c r="A29" s="97"/>
      <c r="B29" s="75">
        <v>80101</v>
      </c>
      <c r="C29" s="97"/>
      <c r="D29" s="75" t="s">
        <v>96</v>
      </c>
      <c r="E29" s="99">
        <f>SUM(E30)</f>
        <v>0</v>
      </c>
      <c r="F29" s="99">
        <f>SUM(F30)</f>
        <v>198525.4</v>
      </c>
      <c r="G29" s="99">
        <f>SUM(G30)</f>
        <v>187248.39</v>
      </c>
      <c r="H29" s="103">
        <f t="shared" si="1"/>
        <v>94.31961351041228</v>
      </c>
    </row>
    <row r="30" spans="1:8" ht="54" customHeight="1">
      <c r="A30" s="97"/>
      <c r="B30" s="75"/>
      <c r="C30" s="97">
        <v>2010</v>
      </c>
      <c r="D30" s="75" t="s">
        <v>258</v>
      </c>
      <c r="E30" s="99">
        <v>0</v>
      </c>
      <c r="F30" s="99">
        <v>198525.4</v>
      </c>
      <c r="G30" s="99">
        <v>187248.39</v>
      </c>
      <c r="H30" s="103">
        <f t="shared" si="1"/>
        <v>94.31961351041228</v>
      </c>
    </row>
    <row r="31" spans="1:8" ht="33" customHeight="1">
      <c r="A31" s="97"/>
      <c r="B31" s="97">
        <v>80110</v>
      </c>
      <c r="C31" s="97"/>
      <c r="D31" s="75" t="s">
        <v>98</v>
      </c>
      <c r="E31" s="99">
        <f>SUM(E32)</f>
        <v>0</v>
      </c>
      <c r="F31" s="99">
        <f>SUM(F32)</f>
        <v>140296.31</v>
      </c>
      <c r="G31" s="99">
        <f>SUM(G32)</f>
        <v>118194.48</v>
      </c>
      <c r="H31" s="103">
        <f t="shared" si="1"/>
        <v>84.2463212325399</v>
      </c>
    </row>
    <row r="32" spans="1:8" ht="54" customHeight="1">
      <c r="A32" s="97"/>
      <c r="B32" s="97"/>
      <c r="C32" s="97">
        <v>2010</v>
      </c>
      <c r="D32" s="75" t="s">
        <v>258</v>
      </c>
      <c r="E32" s="99">
        <v>0</v>
      </c>
      <c r="F32" s="99">
        <v>140296.31</v>
      </c>
      <c r="G32" s="99">
        <v>118194.48</v>
      </c>
      <c r="H32" s="103">
        <f t="shared" si="1"/>
        <v>84.2463212325399</v>
      </c>
    </row>
    <row r="33" spans="1:8" ht="66" customHeight="1">
      <c r="A33" s="97"/>
      <c r="B33" s="97">
        <v>80150</v>
      </c>
      <c r="C33" s="97"/>
      <c r="D33" s="75" t="s">
        <v>602</v>
      </c>
      <c r="E33" s="99">
        <f>SUM(E34)</f>
        <v>0</v>
      </c>
      <c r="F33" s="99">
        <f>SUM(F34)</f>
        <v>5127.35</v>
      </c>
      <c r="G33" s="99">
        <f>SUM(G34)</f>
        <v>2074.12</v>
      </c>
      <c r="H33" s="103">
        <f t="shared" si="1"/>
        <v>40.452085385237986</v>
      </c>
    </row>
    <row r="34" spans="1:8" ht="54" customHeight="1">
      <c r="A34" s="97"/>
      <c r="B34" s="75"/>
      <c r="C34" s="97">
        <v>2010</v>
      </c>
      <c r="D34" s="75" t="s">
        <v>258</v>
      </c>
      <c r="E34" s="99">
        <v>0</v>
      </c>
      <c r="F34" s="99">
        <v>5127.35</v>
      </c>
      <c r="G34" s="99">
        <v>2074.12</v>
      </c>
      <c r="H34" s="103">
        <f t="shared" si="1"/>
        <v>40.452085385237986</v>
      </c>
    </row>
    <row r="35" spans="1:8" ht="30" customHeight="1">
      <c r="A35" s="71">
        <v>852</v>
      </c>
      <c r="B35" s="71"/>
      <c r="C35" s="71"/>
      <c r="D35" s="105" t="s">
        <v>99</v>
      </c>
      <c r="E35" s="108">
        <f>SUM(E36,E38,E40,E42,E44,E46)</f>
        <v>10263800</v>
      </c>
      <c r="F35" s="108">
        <f>SUM(F36,F38,F40,F42,F44,F46)</f>
        <v>11247349</v>
      </c>
      <c r="G35" s="108">
        <f>SUM(G36,G38,G40,G42,G44,G46)</f>
        <v>11163998.489999998</v>
      </c>
      <c r="H35" s="103">
        <f t="shared" si="1"/>
        <v>99.25893194920864</v>
      </c>
    </row>
    <row r="36" spans="1:8" ht="47.25" customHeight="1">
      <c r="A36" s="97"/>
      <c r="B36" s="97">
        <v>85212</v>
      </c>
      <c r="C36" s="97"/>
      <c r="D36" s="75" t="s">
        <v>340</v>
      </c>
      <c r="E36" s="99">
        <f>SUM(E37:E37)</f>
        <v>10118000</v>
      </c>
      <c r="F36" s="99">
        <f>SUM(F37:F37)</f>
        <v>10952600</v>
      </c>
      <c r="G36" s="99">
        <f>SUM(G37:G37)</f>
        <v>10878318.86</v>
      </c>
      <c r="H36" s="103">
        <f t="shared" si="1"/>
        <v>99.32179445976297</v>
      </c>
    </row>
    <row r="37" spans="1:8" ht="50.25" customHeight="1">
      <c r="A37" s="71"/>
      <c r="B37" s="71"/>
      <c r="C37" s="97">
        <v>2010</v>
      </c>
      <c r="D37" s="75" t="s">
        <v>258</v>
      </c>
      <c r="E37" s="99">
        <v>10118000</v>
      </c>
      <c r="F37" s="99">
        <v>10952600</v>
      </c>
      <c r="G37" s="258">
        <v>10878318.86</v>
      </c>
      <c r="H37" s="103">
        <f t="shared" si="1"/>
        <v>99.32179445976297</v>
      </c>
    </row>
    <row r="38" spans="1:8" ht="60.75" customHeight="1">
      <c r="A38" s="97"/>
      <c r="B38" s="97">
        <v>85213</v>
      </c>
      <c r="C38" s="97"/>
      <c r="D38" s="75" t="s">
        <v>341</v>
      </c>
      <c r="E38" s="99">
        <f>SUM(E39)</f>
        <v>61800</v>
      </c>
      <c r="F38" s="99">
        <f>SUM(F39)</f>
        <v>110900</v>
      </c>
      <c r="G38" s="99">
        <f>SUM(G39)</f>
        <v>110075</v>
      </c>
      <c r="H38" s="103">
        <f t="shared" si="1"/>
        <v>99.2560865644725</v>
      </c>
    </row>
    <row r="39" spans="1:8" ht="54" customHeight="1">
      <c r="A39" s="71"/>
      <c r="B39" s="71"/>
      <c r="C39" s="97">
        <v>2010</v>
      </c>
      <c r="D39" s="75" t="s">
        <v>258</v>
      </c>
      <c r="E39" s="99">
        <v>61800</v>
      </c>
      <c r="F39" s="99">
        <v>110900</v>
      </c>
      <c r="G39" s="258">
        <v>110075</v>
      </c>
      <c r="H39" s="103">
        <f t="shared" si="1"/>
        <v>99.2560865644725</v>
      </c>
    </row>
    <row r="40" spans="1:8" ht="31.5" customHeight="1">
      <c r="A40" s="97"/>
      <c r="B40" s="97">
        <v>85215</v>
      </c>
      <c r="C40" s="97"/>
      <c r="D40" s="75" t="s">
        <v>182</v>
      </c>
      <c r="E40" s="99">
        <f>SUM(E41)</f>
        <v>0</v>
      </c>
      <c r="F40" s="99">
        <f>SUM(F41)</f>
        <v>42596</v>
      </c>
      <c r="G40" s="99">
        <f>SUM(G41)</f>
        <v>41384.98</v>
      </c>
      <c r="H40" s="103">
        <f t="shared" si="1"/>
        <v>97.15696309512632</v>
      </c>
    </row>
    <row r="41" spans="1:8" ht="54" customHeight="1">
      <c r="A41" s="71"/>
      <c r="B41" s="71"/>
      <c r="C41" s="97">
        <v>2010</v>
      </c>
      <c r="D41" s="75" t="s">
        <v>258</v>
      </c>
      <c r="E41" s="99">
        <v>0</v>
      </c>
      <c r="F41" s="99">
        <v>42596</v>
      </c>
      <c r="G41" s="258">
        <v>41384.98</v>
      </c>
      <c r="H41" s="103">
        <f t="shared" si="1"/>
        <v>97.15696309512632</v>
      </c>
    </row>
    <row r="42" spans="1:8" ht="34.5" customHeight="1">
      <c r="A42" s="71"/>
      <c r="B42" s="97">
        <v>85219</v>
      </c>
      <c r="C42" s="97"/>
      <c r="D42" s="75" t="s">
        <v>102</v>
      </c>
      <c r="E42" s="99">
        <f>SUM(E43)</f>
        <v>0</v>
      </c>
      <c r="F42" s="99">
        <f>SUM(F43)</f>
        <v>43618</v>
      </c>
      <c r="G42" s="99">
        <f>SUM(G43)</f>
        <v>43485.54</v>
      </c>
      <c r="H42" s="103">
        <f t="shared" si="1"/>
        <v>99.69631803383923</v>
      </c>
    </row>
    <row r="43" spans="1:8" ht="56.25" customHeight="1">
      <c r="A43" s="71"/>
      <c r="B43" s="71"/>
      <c r="C43" s="97">
        <v>2010</v>
      </c>
      <c r="D43" s="75" t="s">
        <v>258</v>
      </c>
      <c r="E43" s="99">
        <v>0</v>
      </c>
      <c r="F43" s="99">
        <v>43618</v>
      </c>
      <c r="G43" s="258">
        <v>43485.54</v>
      </c>
      <c r="H43" s="103">
        <f t="shared" si="1"/>
        <v>99.69631803383923</v>
      </c>
    </row>
    <row r="44" spans="1:8" ht="36" customHeight="1">
      <c r="A44" s="97"/>
      <c r="B44" s="97">
        <v>85228</v>
      </c>
      <c r="C44" s="97"/>
      <c r="D44" s="75" t="s">
        <v>103</v>
      </c>
      <c r="E44" s="99">
        <f>SUM(E45)</f>
        <v>84000</v>
      </c>
      <c r="F44" s="99">
        <f>SUM(F45)</f>
        <v>79300</v>
      </c>
      <c r="G44" s="99">
        <f>SUM(G45)</f>
        <v>79300</v>
      </c>
      <c r="H44" s="103">
        <f t="shared" si="1"/>
        <v>100</v>
      </c>
    </row>
    <row r="45" spans="1:8" ht="51.75" customHeight="1">
      <c r="A45" s="97"/>
      <c r="B45" s="97"/>
      <c r="C45" s="97">
        <v>2010</v>
      </c>
      <c r="D45" s="75" t="s">
        <v>258</v>
      </c>
      <c r="E45" s="99">
        <v>84000</v>
      </c>
      <c r="F45" s="99">
        <v>79300</v>
      </c>
      <c r="G45" s="258">
        <v>79300</v>
      </c>
      <c r="H45" s="103">
        <f t="shared" si="1"/>
        <v>100</v>
      </c>
    </row>
    <row r="46" spans="1:8" ht="35.25" customHeight="1">
      <c r="A46" s="97"/>
      <c r="B46" s="97">
        <v>85295</v>
      </c>
      <c r="C46" s="97"/>
      <c r="D46" s="75" t="s">
        <v>10</v>
      </c>
      <c r="E46" s="99">
        <f>SUM(E47)</f>
        <v>0</v>
      </c>
      <c r="F46" s="99">
        <f>SUM(F47)</f>
        <v>18335</v>
      </c>
      <c r="G46" s="99">
        <f>SUM(G47)</f>
        <v>11434.11</v>
      </c>
      <c r="H46" s="103">
        <f t="shared" si="1"/>
        <v>62.36220343605127</v>
      </c>
    </row>
    <row r="47" spans="1:8" ht="46.5" customHeight="1">
      <c r="A47" s="312"/>
      <c r="B47" s="312"/>
      <c r="C47" s="312">
        <v>2010</v>
      </c>
      <c r="D47" s="419" t="s">
        <v>258</v>
      </c>
      <c r="E47" s="314">
        <v>0</v>
      </c>
      <c r="F47" s="314">
        <v>18335</v>
      </c>
      <c r="G47" s="258">
        <v>11434.11</v>
      </c>
      <c r="H47" s="420">
        <f t="shared" si="1"/>
        <v>62.36220343605127</v>
      </c>
    </row>
    <row r="48" spans="1:8" ht="46.5" customHeight="1">
      <c r="A48" s="71">
        <v>853</v>
      </c>
      <c r="B48" s="71"/>
      <c r="C48" s="71"/>
      <c r="D48" s="573" t="s">
        <v>183</v>
      </c>
      <c r="E48" s="108">
        <f aca="true" t="shared" si="4" ref="E48:G49">SUM(E49)</f>
        <v>0</v>
      </c>
      <c r="F48" s="108">
        <f t="shared" si="4"/>
        <v>15947</v>
      </c>
      <c r="G48" s="108">
        <f t="shared" si="4"/>
        <v>15947</v>
      </c>
      <c r="H48" s="420">
        <f t="shared" si="1"/>
        <v>100</v>
      </c>
    </row>
    <row r="49" spans="1:8" ht="46.5" customHeight="1">
      <c r="A49" s="97"/>
      <c r="B49" s="97">
        <v>85334</v>
      </c>
      <c r="C49" s="97"/>
      <c r="D49" s="75" t="s">
        <v>412</v>
      </c>
      <c r="E49" s="99">
        <f t="shared" si="4"/>
        <v>0</v>
      </c>
      <c r="F49" s="99">
        <f t="shared" si="4"/>
        <v>15947</v>
      </c>
      <c r="G49" s="99">
        <f t="shared" si="4"/>
        <v>15947</v>
      </c>
      <c r="H49" s="420">
        <f t="shared" si="1"/>
        <v>100</v>
      </c>
    </row>
    <row r="50" spans="1:8" ht="33.75" customHeight="1">
      <c r="A50" s="97"/>
      <c r="B50" s="97"/>
      <c r="C50" s="312">
        <v>2010</v>
      </c>
      <c r="D50" s="419" t="s">
        <v>258</v>
      </c>
      <c r="E50" s="99">
        <v>0</v>
      </c>
      <c r="F50" s="99">
        <v>15947</v>
      </c>
      <c r="G50" s="256">
        <v>15947</v>
      </c>
      <c r="H50" s="420">
        <f t="shared" si="1"/>
        <v>100</v>
      </c>
    </row>
    <row r="51" spans="1:8" ht="32.25" customHeight="1">
      <c r="A51" s="566"/>
      <c r="B51" s="567"/>
      <c r="C51" s="567"/>
      <c r="D51" s="568" t="s">
        <v>260</v>
      </c>
      <c r="E51" s="569">
        <f>SUM(E48,E35,E28,E25,E22,E13,E10,E7)</f>
        <v>10785650</v>
      </c>
      <c r="F51" s="569">
        <f>SUM(F48,F35,F28,F25,F22,F13,F10,F7)</f>
        <v>12460995.870000001</v>
      </c>
      <c r="G51" s="569">
        <f>SUM(G48,G35,G28,G25,G22,G13,G10,G7)</f>
        <v>12336931.93</v>
      </c>
      <c r="H51" s="466">
        <f t="shared" si="1"/>
        <v>99.00438182233341</v>
      </c>
    </row>
    <row r="52" ht="23.25" customHeight="1"/>
    <row r="53" ht="126.75" customHeight="1"/>
    <row r="54" ht="23.25" customHeight="1"/>
    <row r="55" ht="17.25" customHeight="1"/>
    <row r="56" ht="23.25" customHeight="1" hidden="1"/>
    <row r="57" ht="23.25" customHeight="1"/>
    <row r="58" ht="23.25" customHeight="1" hidden="1"/>
    <row r="59" ht="23.25" customHeight="1"/>
    <row r="60" ht="23.25" customHeight="1"/>
    <row r="61" spans="1:8" ht="21.75" customHeight="1">
      <c r="A61" s="266" t="s">
        <v>261</v>
      </c>
      <c r="B61" s="259"/>
      <c r="C61" s="259"/>
      <c r="D61" s="259"/>
      <c r="E61" s="260"/>
      <c r="F61" s="260"/>
      <c r="G61" s="260"/>
      <c r="H61" s="259"/>
    </row>
    <row r="62" spans="1:8" ht="54.75" customHeight="1">
      <c r="A62" s="570" t="s">
        <v>1</v>
      </c>
      <c r="B62" s="570" t="s">
        <v>255</v>
      </c>
      <c r="C62" s="570" t="s">
        <v>2</v>
      </c>
      <c r="D62" s="570" t="s">
        <v>256</v>
      </c>
      <c r="E62" s="565" t="s">
        <v>507</v>
      </c>
      <c r="F62" s="570" t="s">
        <v>4</v>
      </c>
      <c r="G62" s="571" t="s">
        <v>5</v>
      </c>
      <c r="H62" s="570" t="s">
        <v>160</v>
      </c>
    </row>
    <row r="63" spans="1:8" ht="15.75" customHeight="1">
      <c r="A63" s="71">
        <v>1</v>
      </c>
      <c r="B63" s="71">
        <v>2</v>
      </c>
      <c r="C63" s="71">
        <v>3</v>
      </c>
      <c r="D63" s="71">
        <v>4</v>
      </c>
      <c r="E63" s="71">
        <v>5</v>
      </c>
      <c r="F63" s="71">
        <v>6</v>
      </c>
      <c r="G63" s="421">
        <v>7</v>
      </c>
      <c r="H63" s="71">
        <v>8</v>
      </c>
    </row>
    <row r="64" spans="1:8" ht="25.5" customHeight="1">
      <c r="A64" s="71" t="s">
        <v>7</v>
      </c>
      <c r="B64" s="71"/>
      <c r="C64" s="71"/>
      <c r="D64" s="105" t="s">
        <v>257</v>
      </c>
      <c r="E64" s="108">
        <f>SUM(E65)</f>
        <v>0</v>
      </c>
      <c r="F64" s="108">
        <f>SUM(F65)</f>
        <v>22107.81</v>
      </c>
      <c r="G64" s="261">
        <f>SUM(G65)</f>
        <v>22107.81</v>
      </c>
      <c r="H64" s="103">
        <f aca="true" t="shared" si="5" ref="H64:H134">G64/F64*100</f>
        <v>100</v>
      </c>
    </row>
    <row r="65" spans="1:8" ht="25.5" customHeight="1">
      <c r="A65" s="97"/>
      <c r="B65" s="97" t="s">
        <v>9</v>
      </c>
      <c r="C65" s="97"/>
      <c r="D65" s="75" t="s">
        <v>10</v>
      </c>
      <c r="E65" s="99">
        <f>SUM(E66:E67)</f>
        <v>0</v>
      </c>
      <c r="F65" s="99">
        <f>SUM(F66:F67)</f>
        <v>22107.81</v>
      </c>
      <c r="G65" s="174">
        <f>SUM(G66:G67)</f>
        <v>22107.81</v>
      </c>
      <c r="H65" s="103">
        <f t="shared" si="5"/>
        <v>100</v>
      </c>
    </row>
    <row r="66" spans="1:8" ht="27" customHeight="1">
      <c r="A66" s="97"/>
      <c r="B66" s="97"/>
      <c r="C66" s="97">
        <v>4170</v>
      </c>
      <c r="D66" s="75" t="s">
        <v>314</v>
      </c>
      <c r="E66" s="99">
        <v>0</v>
      </c>
      <c r="F66" s="99">
        <v>433.48</v>
      </c>
      <c r="G66" s="256">
        <v>433.48</v>
      </c>
      <c r="H66" s="103">
        <f t="shared" si="5"/>
        <v>100</v>
      </c>
    </row>
    <row r="67" spans="1:8" ht="25.5" customHeight="1">
      <c r="A67" s="97"/>
      <c r="B67" s="97"/>
      <c r="C67" s="97">
        <v>4430</v>
      </c>
      <c r="D67" s="75" t="s">
        <v>264</v>
      </c>
      <c r="E67" s="99">
        <v>0</v>
      </c>
      <c r="F67" s="99">
        <v>21674.33</v>
      </c>
      <c r="G67" s="258">
        <v>21674.33</v>
      </c>
      <c r="H67" s="103">
        <f t="shared" si="5"/>
        <v>100</v>
      </c>
    </row>
    <row r="68" spans="1:8" ht="25.5" customHeight="1">
      <c r="A68" s="71">
        <v>750</v>
      </c>
      <c r="B68" s="71"/>
      <c r="C68" s="71"/>
      <c r="D68" s="105" t="s">
        <v>39</v>
      </c>
      <c r="E68" s="108">
        <f>SUM(E69)</f>
        <v>510000</v>
      </c>
      <c r="F68" s="108">
        <f>SUM(F69)</f>
        <v>553008</v>
      </c>
      <c r="G68" s="108">
        <f>SUM(G69)</f>
        <v>553008</v>
      </c>
      <c r="H68" s="103">
        <f t="shared" si="5"/>
        <v>100</v>
      </c>
    </row>
    <row r="69" spans="1:8" ht="25.5" customHeight="1">
      <c r="A69" s="97"/>
      <c r="B69" s="97">
        <v>75011</v>
      </c>
      <c r="C69" s="97"/>
      <c r="D69" s="75" t="s">
        <v>40</v>
      </c>
      <c r="E69" s="99">
        <f>SUM(E70:E77)</f>
        <v>510000</v>
      </c>
      <c r="F69" s="99">
        <f>SUM(F70:F77)</f>
        <v>553008</v>
      </c>
      <c r="G69" s="174">
        <f>SUM(G70:G77)</f>
        <v>553008</v>
      </c>
      <c r="H69" s="103">
        <f t="shared" si="5"/>
        <v>100</v>
      </c>
    </row>
    <row r="70" spans="1:8" ht="25.5" customHeight="1">
      <c r="A70" s="97"/>
      <c r="B70" s="97"/>
      <c r="C70" s="97">
        <v>4010</v>
      </c>
      <c r="D70" s="75" t="s">
        <v>265</v>
      </c>
      <c r="E70" s="99">
        <v>374597</v>
      </c>
      <c r="F70" s="99">
        <v>417605</v>
      </c>
      <c r="G70" s="256">
        <v>417605</v>
      </c>
      <c r="H70" s="103">
        <f t="shared" si="5"/>
        <v>100</v>
      </c>
    </row>
    <row r="71" spans="1:8" ht="25.5" customHeight="1">
      <c r="A71" s="97"/>
      <c r="B71" s="97"/>
      <c r="C71" s="97">
        <v>4040</v>
      </c>
      <c r="D71" s="75" t="s">
        <v>266</v>
      </c>
      <c r="E71" s="99">
        <v>27986</v>
      </c>
      <c r="F71" s="99">
        <v>27986</v>
      </c>
      <c r="G71" s="256">
        <v>27986</v>
      </c>
      <c r="H71" s="103">
        <f t="shared" si="5"/>
        <v>100</v>
      </c>
    </row>
    <row r="72" spans="1:8" ht="25.5" customHeight="1">
      <c r="A72" s="97"/>
      <c r="B72" s="97"/>
      <c r="C72" s="97">
        <v>4110</v>
      </c>
      <c r="D72" s="75" t="s">
        <v>267</v>
      </c>
      <c r="E72" s="99">
        <v>61884</v>
      </c>
      <c r="F72" s="99">
        <v>61884</v>
      </c>
      <c r="G72" s="256">
        <v>61884</v>
      </c>
      <c r="H72" s="103">
        <f t="shared" si="5"/>
        <v>100</v>
      </c>
    </row>
    <row r="73" spans="1:8" ht="25.5" customHeight="1">
      <c r="A73" s="97"/>
      <c r="B73" s="97"/>
      <c r="C73" s="97">
        <v>4120</v>
      </c>
      <c r="D73" s="75" t="s">
        <v>268</v>
      </c>
      <c r="E73" s="99">
        <v>8820</v>
      </c>
      <c r="F73" s="99">
        <v>8820</v>
      </c>
      <c r="G73" s="256">
        <v>8820</v>
      </c>
      <c r="H73" s="103">
        <f t="shared" si="5"/>
        <v>100</v>
      </c>
    </row>
    <row r="74" spans="1:8" ht="25.5" customHeight="1">
      <c r="A74" s="97"/>
      <c r="B74" s="97"/>
      <c r="C74" s="97">
        <v>4210</v>
      </c>
      <c r="D74" s="75" t="s">
        <v>269</v>
      </c>
      <c r="E74" s="99">
        <v>16080</v>
      </c>
      <c r="F74" s="99">
        <v>16080</v>
      </c>
      <c r="G74" s="256">
        <v>16080</v>
      </c>
      <c r="H74" s="103">
        <f t="shared" si="5"/>
        <v>100</v>
      </c>
    </row>
    <row r="75" spans="1:8" ht="25.5" customHeight="1">
      <c r="A75" s="97"/>
      <c r="B75" s="97"/>
      <c r="C75" s="97">
        <v>4260</v>
      </c>
      <c r="D75" s="75" t="s">
        <v>270</v>
      </c>
      <c r="E75" s="99">
        <v>8534</v>
      </c>
      <c r="F75" s="99">
        <v>8534</v>
      </c>
      <c r="G75" s="256">
        <v>8534</v>
      </c>
      <c r="H75" s="103">
        <f t="shared" si="5"/>
        <v>100</v>
      </c>
    </row>
    <row r="76" spans="1:8" ht="25.5" customHeight="1">
      <c r="A76" s="97"/>
      <c r="B76" s="97"/>
      <c r="C76" s="97">
        <v>4270</v>
      </c>
      <c r="D76" s="75" t="s">
        <v>271</v>
      </c>
      <c r="E76" s="99">
        <v>2384</v>
      </c>
      <c r="F76" s="99">
        <v>2384</v>
      </c>
      <c r="G76" s="256">
        <v>2384</v>
      </c>
      <c r="H76" s="103">
        <f t="shared" si="5"/>
        <v>100</v>
      </c>
    </row>
    <row r="77" spans="1:8" ht="25.5" customHeight="1">
      <c r="A77" s="97"/>
      <c r="B77" s="97"/>
      <c r="C77" s="97">
        <v>4300</v>
      </c>
      <c r="D77" s="75" t="s">
        <v>263</v>
      </c>
      <c r="E77" s="99">
        <v>9715</v>
      </c>
      <c r="F77" s="99">
        <v>9715</v>
      </c>
      <c r="G77" s="256">
        <v>9715</v>
      </c>
      <c r="H77" s="103">
        <f t="shared" si="5"/>
        <v>100</v>
      </c>
    </row>
    <row r="78" spans="1:8" ht="44.25" customHeight="1">
      <c r="A78" s="71">
        <v>751</v>
      </c>
      <c r="B78" s="71"/>
      <c r="C78" s="71"/>
      <c r="D78" s="105" t="s">
        <v>46</v>
      </c>
      <c r="E78" s="108">
        <f>SUM(E79,E85,E93,E101)</f>
        <v>10250</v>
      </c>
      <c r="F78" s="108">
        <f>SUM(F79,F85,F93,F101)</f>
        <v>277035</v>
      </c>
      <c r="G78" s="108">
        <f>SUM(G79,G85,G93,G101)</f>
        <v>272753.64</v>
      </c>
      <c r="H78" s="103">
        <f t="shared" si="5"/>
        <v>98.45457794141535</v>
      </c>
    </row>
    <row r="79" spans="1:8" ht="35.25" customHeight="1">
      <c r="A79" s="97"/>
      <c r="B79" s="97">
        <v>75101</v>
      </c>
      <c r="C79" s="97"/>
      <c r="D79" s="75" t="s">
        <v>259</v>
      </c>
      <c r="E79" s="99">
        <f>SUM(E80:E84)</f>
        <v>10250</v>
      </c>
      <c r="F79" s="99">
        <f>SUM(F80:F84)</f>
        <v>10250</v>
      </c>
      <c r="G79" s="99">
        <f>SUM(G80:G84)</f>
        <v>10250</v>
      </c>
      <c r="H79" s="103">
        <f t="shared" si="5"/>
        <v>100</v>
      </c>
    </row>
    <row r="80" spans="1:8" ht="25.5" customHeight="1">
      <c r="A80" s="97"/>
      <c r="B80" s="97"/>
      <c r="C80" s="97">
        <v>4210</v>
      </c>
      <c r="D80" s="75" t="s">
        <v>269</v>
      </c>
      <c r="E80" s="99">
        <v>4500</v>
      </c>
      <c r="F80" s="99">
        <v>4500</v>
      </c>
      <c r="G80" s="256">
        <v>4500</v>
      </c>
      <c r="H80" s="103">
        <f t="shared" si="5"/>
        <v>100</v>
      </c>
    </row>
    <row r="81" spans="1:8" ht="25.5" customHeight="1">
      <c r="A81" s="97"/>
      <c r="B81" s="97"/>
      <c r="C81" s="97">
        <v>4260</v>
      </c>
      <c r="D81" s="75" t="s">
        <v>270</v>
      </c>
      <c r="E81" s="99">
        <v>2500</v>
      </c>
      <c r="F81" s="99">
        <v>2500</v>
      </c>
      <c r="G81" s="256">
        <v>2500</v>
      </c>
      <c r="H81" s="103">
        <f t="shared" si="5"/>
        <v>100</v>
      </c>
    </row>
    <row r="82" spans="1:8" ht="25.5" customHeight="1">
      <c r="A82" s="97"/>
      <c r="B82" s="97"/>
      <c r="C82" s="97">
        <v>4270</v>
      </c>
      <c r="D82" s="75" t="s">
        <v>271</v>
      </c>
      <c r="E82" s="99">
        <v>600</v>
      </c>
      <c r="F82" s="99">
        <v>600</v>
      </c>
      <c r="G82" s="256">
        <v>600</v>
      </c>
      <c r="H82" s="103">
        <f t="shared" si="5"/>
        <v>100</v>
      </c>
    </row>
    <row r="83" spans="1:8" ht="25.5" customHeight="1">
      <c r="A83" s="97"/>
      <c r="B83" s="97"/>
      <c r="C83" s="97">
        <v>4300</v>
      </c>
      <c r="D83" s="75" t="s">
        <v>263</v>
      </c>
      <c r="E83" s="99">
        <v>1300</v>
      </c>
      <c r="F83" s="99">
        <v>1300</v>
      </c>
      <c r="G83" s="256">
        <v>1300</v>
      </c>
      <c r="H83" s="103">
        <f t="shared" si="5"/>
        <v>100</v>
      </c>
    </row>
    <row r="84" spans="1:8" ht="38.25" customHeight="1">
      <c r="A84" s="97"/>
      <c r="B84" s="97"/>
      <c r="C84" s="97">
        <v>4360</v>
      </c>
      <c r="D84" s="75" t="s">
        <v>441</v>
      </c>
      <c r="E84" s="99">
        <v>1350</v>
      </c>
      <c r="F84" s="99">
        <v>1350</v>
      </c>
      <c r="G84" s="256">
        <v>1350</v>
      </c>
      <c r="H84" s="103">
        <f t="shared" si="5"/>
        <v>100</v>
      </c>
    </row>
    <row r="85" spans="1:8" ht="29.25" customHeight="1">
      <c r="A85" s="97"/>
      <c r="B85" s="97">
        <v>75107</v>
      </c>
      <c r="C85" s="97"/>
      <c r="D85" s="325" t="s">
        <v>498</v>
      </c>
      <c r="E85" s="99">
        <f>SUM(E86:E92)</f>
        <v>0</v>
      </c>
      <c r="F85" s="99">
        <f>SUM(F86:F92)</f>
        <v>125595</v>
      </c>
      <c r="G85" s="99">
        <f>SUM(G86:G92)</f>
        <v>123633.66999999998</v>
      </c>
      <c r="H85" s="103">
        <f t="shared" si="5"/>
        <v>98.43836936183764</v>
      </c>
    </row>
    <row r="86" spans="1:8" ht="38.25" customHeight="1">
      <c r="A86" s="97"/>
      <c r="B86" s="97"/>
      <c r="C86" s="97">
        <v>3030</v>
      </c>
      <c r="D86" s="75" t="s">
        <v>439</v>
      </c>
      <c r="E86" s="99">
        <v>0</v>
      </c>
      <c r="F86" s="99">
        <v>66360</v>
      </c>
      <c r="G86" s="256">
        <v>65240</v>
      </c>
      <c r="H86" s="103">
        <f t="shared" si="5"/>
        <v>98.31223628691983</v>
      </c>
    </row>
    <row r="87" spans="1:8" ht="38.25" customHeight="1">
      <c r="A87" s="97"/>
      <c r="B87" s="97"/>
      <c r="C87" s="97">
        <v>4110</v>
      </c>
      <c r="D87" s="75" t="s">
        <v>267</v>
      </c>
      <c r="E87" s="99">
        <v>0</v>
      </c>
      <c r="F87" s="99">
        <v>4460</v>
      </c>
      <c r="G87" s="256">
        <v>4460</v>
      </c>
      <c r="H87" s="103">
        <f t="shared" si="5"/>
        <v>100</v>
      </c>
    </row>
    <row r="88" spans="1:8" ht="38.25" customHeight="1">
      <c r="A88" s="97"/>
      <c r="B88" s="97"/>
      <c r="C88" s="97">
        <v>4120</v>
      </c>
      <c r="D88" s="75" t="s">
        <v>268</v>
      </c>
      <c r="E88" s="99">
        <v>0</v>
      </c>
      <c r="F88" s="99">
        <v>635</v>
      </c>
      <c r="G88" s="256">
        <v>568.68</v>
      </c>
      <c r="H88" s="103">
        <f t="shared" si="5"/>
        <v>89.55590551181102</v>
      </c>
    </row>
    <row r="89" spans="1:8" ht="38.25" customHeight="1">
      <c r="A89" s="97"/>
      <c r="B89" s="97"/>
      <c r="C89" s="97">
        <v>4170</v>
      </c>
      <c r="D89" s="75" t="s">
        <v>440</v>
      </c>
      <c r="E89" s="99">
        <v>0</v>
      </c>
      <c r="F89" s="99">
        <v>36240</v>
      </c>
      <c r="G89" s="256">
        <v>35464.99</v>
      </c>
      <c r="H89" s="103">
        <f t="shared" si="5"/>
        <v>97.86145143487857</v>
      </c>
    </row>
    <row r="90" spans="1:8" ht="38.25" customHeight="1">
      <c r="A90" s="97"/>
      <c r="B90" s="97"/>
      <c r="C90" s="97">
        <v>4210</v>
      </c>
      <c r="D90" s="75" t="s">
        <v>269</v>
      </c>
      <c r="E90" s="99">
        <v>0</v>
      </c>
      <c r="F90" s="99">
        <v>7400</v>
      </c>
      <c r="G90" s="256">
        <v>7400</v>
      </c>
      <c r="H90" s="103">
        <f t="shared" si="5"/>
        <v>100</v>
      </c>
    </row>
    <row r="91" spans="1:8" ht="38.25" customHeight="1">
      <c r="A91" s="97"/>
      <c r="B91" s="97"/>
      <c r="C91" s="97">
        <v>4300</v>
      </c>
      <c r="D91" s="75" t="s">
        <v>263</v>
      </c>
      <c r="E91" s="99">
        <v>0</v>
      </c>
      <c r="F91" s="99">
        <v>10000</v>
      </c>
      <c r="G91" s="256">
        <v>10000</v>
      </c>
      <c r="H91" s="103">
        <f t="shared" si="5"/>
        <v>100</v>
      </c>
    </row>
    <row r="92" spans="1:8" ht="38.25" customHeight="1">
      <c r="A92" s="97"/>
      <c r="B92" s="97"/>
      <c r="C92" s="97">
        <v>4360</v>
      </c>
      <c r="D92" s="75" t="s">
        <v>441</v>
      </c>
      <c r="E92" s="99">
        <v>0</v>
      </c>
      <c r="F92" s="99">
        <v>500</v>
      </c>
      <c r="G92" s="256">
        <v>500</v>
      </c>
      <c r="H92" s="103">
        <f t="shared" si="5"/>
        <v>100</v>
      </c>
    </row>
    <row r="93" spans="1:8" ht="38.25" customHeight="1">
      <c r="A93" s="97"/>
      <c r="B93" s="97">
        <v>75108</v>
      </c>
      <c r="C93" s="97"/>
      <c r="D93" s="325" t="s">
        <v>486</v>
      </c>
      <c r="E93" s="99">
        <f>SUM(E94:E100)</f>
        <v>0</v>
      </c>
      <c r="F93" s="99">
        <f>SUM(F94:F100)</f>
        <v>76477</v>
      </c>
      <c r="G93" s="99">
        <f>SUM(G94:G100)</f>
        <v>76308.76</v>
      </c>
      <c r="H93" s="103">
        <f t="shared" si="5"/>
        <v>99.7800122912771</v>
      </c>
    </row>
    <row r="94" spans="1:8" ht="38.25" customHeight="1">
      <c r="A94" s="97"/>
      <c r="B94" s="97"/>
      <c r="C94" s="97">
        <v>3030</v>
      </c>
      <c r="D94" s="75" t="s">
        <v>439</v>
      </c>
      <c r="E94" s="99">
        <v>0</v>
      </c>
      <c r="F94" s="99">
        <v>36380</v>
      </c>
      <c r="G94" s="256">
        <v>36380</v>
      </c>
      <c r="H94" s="103">
        <f t="shared" si="5"/>
        <v>100</v>
      </c>
    </row>
    <row r="95" spans="1:8" ht="38.25" customHeight="1">
      <c r="A95" s="97"/>
      <c r="B95" s="97"/>
      <c r="C95" s="97">
        <v>4110</v>
      </c>
      <c r="D95" s="75" t="s">
        <v>267</v>
      </c>
      <c r="E95" s="99">
        <v>0</v>
      </c>
      <c r="F95" s="99">
        <v>3900</v>
      </c>
      <c r="G95" s="256">
        <v>3873.31</v>
      </c>
      <c r="H95" s="103">
        <f t="shared" si="5"/>
        <v>99.31564102564103</v>
      </c>
    </row>
    <row r="96" spans="1:8" ht="38.25" customHeight="1">
      <c r="A96" s="97"/>
      <c r="B96" s="97"/>
      <c r="C96" s="97">
        <v>4120</v>
      </c>
      <c r="D96" s="75" t="s">
        <v>268</v>
      </c>
      <c r="E96" s="99">
        <v>0</v>
      </c>
      <c r="F96" s="99">
        <v>500</v>
      </c>
      <c r="G96" s="256">
        <v>418.63</v>
      </c>
      <c r="H96" s="103">
        <f t="shared" si="5"/>
        <v>83.726</v>
      </c>
    </row>
    <row r="97" spans="1:8" ht="38.25" customHeight="1">
      <c r="A97" s="97"/>
      <c r="B97" s="97"/>
      <c r="C97" s="97">
        <v>4170</v>
      </c>
      <c r="D97" s="75" t="s">
        <v>440</v>
      </c>
      <c r="E97" s="99">
        <v>0</v>
      </c>
      <c r="F97" s="99">
        <v>25120</v>
      </c>
      <c r="G97" s="256">
        <v>25082.09</v>
      </c>
      <c r="H97" s="103">
        <f t="shared" si="5"/>
        <v>99.84908439490447</v>
      </c>
    </row>
    <row r="98" spans="1:8" ht="38.25" customHeight="1">
      <c r="A98" s="97"/>
      <c r="B98" s="97"/>
      <c r="C98" s="97">
        <v>4210</v>
      </c>
      <c r="D98" s="75" t="s">
        <v>269</v>
      </c>
      <c r="E98" s="99">
        <v>0</v>
      </c>
      <c r="F98" s="99">
        <v>2200</v>
      </c>
      <c r="G98" s="256">
        <v>2186.34</v>
      </c>
      <c r="H98" s="103">
        <f t="shared" si="5"/>
        <v>99.37909090909092</v>
      </c>
    </row>
    <row r="99" spans="1:8" ht="38.25" customHeight="1">
      <c r="A99" s="97"/>
      <c r="B99" s="97"/>
      <c r="C99" s="97">
        <v>4300</v>
      </c>
      <c r="D99" s="75" t="s">
        <v>263</v>
      </c>
      <c r="E99" s="99">
        <v>0</v>
      </c>
      <c r="F99" s="99">
        <v>8347</v>
      </c>
      <c r="G99" s="256">
        <v>8338.39</v>
      </c>
      <c r="H99" s="103">
        <f t="shared" si="5"/>
        <v>99.8968491673655</v>
      </c>
    </row>
    <row r="100" spans="1:8" ht="38.25" customHeight="1">
      <c r="A100" s="97"/>
      <c r="B100" s="97"/>
      <c r="C100" s="97">
        <v>4360</v>
      </c>
      <c r="D100" s="75" t="s">
        <v>441</v>
      </c>
      <c r="E100" s="99">
        <v>0</v>
      </c>
      <c r="F100" s="99">
        <v>30</v>
      </c>
      <c r="G100" s="256">
        <v>30</v>
      </c>
      <c r="H100" s="103">
        <f t="shared" si="5"/>
        <v>100</v>
      </c>
    </row>
    <row r="101" spans="1:8" ht="38.25" customHeight="1">
      <c r="A101" s="97"/>
      <c r="B101" s="97">
        <v>75110</v>
      </c>
      <c r="C101" s="97"/>
      <c r="D101" s="75" t="s">
        <v>487</v>
      </c>
      <c r="E101" s="99">
        <f>SUM(E102:E108)</f>
        <v>0</v>
      </c>
      <c r="F101" s="99">
        <f>SUM(F102:F108)</f>
        <v>64713</v>
      </c>
      <c r="G101" s="99">
        <f>SUM(G102:G108)</f>
        <v>62561.21000000001</v>
      </c>
      <c r="H101" s="103">
        <f aca="true" t="shared" si="6" ref="H101:H108">G101/F101*100</f>
        <v>96.67487212770233</v>
      </c>
    </row>
    <row r="102" spans="1:8" ht="38.25" customHeight="1">
      <c r="A102" s="97"/>
      <c r="B102" s="97"/>
      <c r="C102" s="97">
        <v>3030</v>
      </c>
      <c r="D102" s="75" t="s">
        <v>439</v>
      </c>
      <c r="E102" s="99">
        <v>0</v>
      </c>
      <c r="F102" s="99">
        <v>31180</v>
      </c>
      <c r="G102" s="256">
        <v>29640</v>
      </c>
      <c r="H102" s="103">
        <f t="shared" si="6"/>
        <v>95.06093649775497</v>
      </c>
    </row>
    <row r="103" spans="1:8" ht="38.25" customHeight="1">
      <c r="A103" s="97"/>
      <c r="B103" s="97"/>
      <c r="C103" s="97">
        <v>4110</v>
      </c>
      <c r="D103" s="75" t="s">
        <v>267</v>
      </c>
      <c r="E103" s="99">
        <v>0</v>
      </c>
      <c r="F103" s="99">
        <v>3406.21</v>
      </c>
      <c r="G103" s="256">
        <v>3036.34</v>
      </c>
      <c r="H103" s="103">
        <f t="shared" si="6"/>
        <v>89.14130367769457</v>
      </c>
    </row>
    <row r="104" spans="1:8" ht="38.25" customHeight="1">
      <c r="A104" s="97"/>
      <c r="B104" s="97"/>
      <c r="C104" s="97">
        <v>4120</v>
      </c>
      <c r="D104" s="75" t="s">
        <v>268</v>
      </c>
      <c r="E104" s="99">
        <v>0</v>
      </c>
      <c r="F104" s="99">
        <v>484.91</v>
      </c>
      <c r="G104" s="256">
        <v>327.34</v>
      </c>
      <c r="H104" s="103">
        <f t="shared" si="6"/>
        <v>67.50531026376028</v>
      </c>
    </row>
    <row r="105" spans="1:8" ht="38.25" customHeight="1">
      <c r="A105" s="97"/>
      <c r="B105" s="97"/>
      <c r="C105" s="97">
        <v>4170</v>
      </c>
      <c r="D105" s="75" t="s">
        <v>440</v>
      </c>
      <c r="E105" s="99">
        <v>0</v>
      </c>
      <c r="F105" s="99">
        <v>20241.88</v>
      </c>
      <c r="G105" s="256">
        <v>20213.12</v>
      </c>
      <c r="H105" s="103">
        <f t="shared" si="6"/>
        <v>99.85791833564865</v>
      </c>
    </row>
    <row r="106" spans="1:8" ht="38.25" customHeight="1">
      <c r="A106" s="97"/>
      <c r="B106" s="97"/>
      <c r="C106" s="97">
        <v>4210</v>
      </c>
      <c r="D106" s="75" t="s">
        <v>269</v>
      </c>
      <c r="E106" s="99">
        <v>0</v>
      </c>
      <c r="F106" s="99">
        <v>1450</v>
      </c>
      <c r="G106" s="256">
        <v>1442.73</v>
      </c>
      <c r="H106" s="103">
        <f t="shared" si="6"/>
        <v>99.49862068965517</v>
      </c>
    </row>
    <row r="107" spans="1:8" ht="38.25" customHeight="1">
      <c r="A107" s="97"/>
      <c r="B107" s="97"/>
      <c r="C107" s="97">
        <v>4300</v>
      </c>
      <c r="D107" s="75" t="s">
        <v>263</v>
      </c>
      <c r="E107" s="99">
        <v>0</v>
      </c>
      <c r="F107" s="99">
        <v>7650</v>
      </c>
      <c r="G107" s="256">
        <v>7646.53</v>
      </c>
      <c r="H107" s="103">
        <f t="shared" si="6"/>
        <v>99.95464052287582</v>
      </c>
    </row>
    <row r="108" spans="1:8" ht="38.25" customHeight="1">
      <c r="A108" s="97"/>
      <c r="B108" s="97"/>
      <c r="C108" s="97">
        <v>4360</v>
      </c>
      <c r="D108" s="75" t="s">
        <v>441</v>
      </c>
      <c r="E108" s="99">
        <v>0</v>
      </c>
      <c r="F108" s="99">
        <v>300</v>
      </c>
      <c r="G108" s="256">
        <v>255.15</v>
      </c>
      <c r="H108" s="103">
        <f t="shared" si="6"/>
        <v>85.05</v>
      </c>
    </row>
    <row r="109" spans="1:10" s="68" customFormat="1" ht="34.5" customHeight="1">
      <c r="A109" s="71">
        <v>752</v>
      </c>
      <c r="B109" s="71"/>
      <c r="C109" s="71"/>
      <c r="D109" s="105" t="s">
        <v>368</v>
      </c>
      <c r="E109" s="108">
        <f aca="true" t="shared" si="7" ref="E109:G110">SUM(E110)</f>
        <v>600</v>
      </c>
      <c r="F109" s="108">
        <f t="shared" si="7"/>
        <v>600</v>
      </c>
      <c r="G109" s="108">
        <f t="shared" si="7"/>
        <v>600</v>
      </c>
      <c r="H109" s="103">
        <f t="shared" si="5"/>
        <v>100</v>
      </c>
      <c r="J109" s="297"/>
    </row>
    <row r="110" spans="1:8" ht="32.25" customHeight="1">
      <c r="A110" s="97"/>
      <c r="B110" s="97">
        <v>75212</v>
      </c>
      <c r="C110" s="97"/>
      <c r="D110" s="75" t="s">
        <v>369</v>
      </c>
      <c r="E110" s="99">
        <f t="shared" si="7"/>
        <v>600</v>
      </c>
      <c r="F110" s="99">
        <f t="shared" si="7"/>
        <v>600</v>
      </c>
      <c r="G110" s="99">
        <f t="shared" si="7"/>
        <v>600</v>
      </c>
      <c r="H110" s="103">
        <f t="shared" si="5"/>
        <v>100</v>
      </c>
    </row>
    <row r="111" spans="1:8" ht="31.5" customHeight="1">
      <c r="A111" s="97"/>
      <c r="B111" s="97"/>
      <c r="C111" s="97">
        <v>4210</v>
      </c>
      <c r="D111" s="75" t="s">
        <v>269</v>
      </c>
      <c r="E111" s="99">
        <v>600</v>
      </c>
      <c r="F111" s="99">
        <v>600</v>
      </c>
      <c r="G111" s="174">
        <v>600</v>
      </c>
      <c r="H111" s="103">
        <f t="shared" si="5"/>
        <v>100</v>
      </c>
    </row>
    <row r="112" spans="1:8" ht="29.25" customHeight="1">
      <c r="A112" s="71">
        <v>754</v>
      </c>
      <c r="B112" s="71"/>
      <c r="C112" s="71"/>
      <c r="D112" s="105" t="s">
        <v>48</v>
      </c>
      <c r="E112" s="108">
        <f>SUM(E113)</f>
        <v>1000</v>
      </c>
      <c r="F112" s="108">
        <f>SUM(F113)</f>
        <v>1000</v>
      </c>
      <c r="G112" s="261">
        <f>SUM(G113)</f>
        <v>1000</v>
      </c>
      <c r="H112" s="103">
        <f t="shared" si="5"/>
        <v>100</v>
      </c>
    </row>
    <row r="113" spans="1:8" ht="29.25" customHeight="1">
      <c r="A113" s="97"/>
      <c r="B113" s="97">
        <v>75414</v>
      </c>
      <c r="C113" s="97"/>
      <c r="D113" s="75" t="s">
        <v>49</v>
      </c>
      <c r="E113" s="99">
        <f>SUM(E114:E114)</f>
        <v>1000</v>
      </c>
      <c r="F113" s="99">
        <f>SUM(F114:F114)</f>
        <v>1000</v>
      </c>
      <c r="G113" s="174">
        <f>SUM(G114:G114)</f>
        <v>1000</v>
      </c>
      <c r="H113" s="103">
        <f t="shared" si="5"/>
        <v>100</v>
      </c>
    </row>
    <row r="114" spans="1:8" ht="25.5" customHeight="1">
      <c r="A114" s="97"/>
      <c r="B114" s="97"/>
      <c r="C114" s="97">
        <v>4210</v>
      </c>
      <c r="D114" s="75" t="s">
        <v>269</v>
      </c>
      <c r="E114" s="99">
        <v>1000</v>
      </c>
      <c r="F114" s="99">
        <v>1000</v>
      </c>
      <c r="G114" s="174">
        <v>1000</v>
      </c>
      <c r="H114" s="103">
        <f t="shared" si="5"/>
        <v>100</v>
      </c>
    </row>
    <row r="115" spans="1:10" s="68" customFormat="1" ht="25.5" customHeight="1">
      <c r="A115" s="71">
        <v>801</v>
      </c>
      <c r="B115" s="71"/>
      <c r="C115" s="71"/>
      <c r="D115" s="105" t="s">
        <v>95</v>
      </c>
      <c r="E115" s="108">
        <f>SUM(E116,E121,E126)</f>
        <v>0</v>
      </c>
      <c r="F115" s="108">
        <f>SUM(F116,F121,F126)</f>
        <v>343949.05999999994</v>
      </c>
      <c r="G115" s="108">
        <f>SUM(G116,G121,G126)</f>
        <v>307516.99</v>
      </c>
      <c r="H115" s="103">
        <f t="shared" si="5"/>
        <v>89.40771345617286</v>
      </c>
      <c r="J115" s="297"/>
    </row>
    <row r="116" spans="1:8" ht="25.5" customHeight="1">
      <c r="A116" s="97"/>
      <c r="B116" s="97">
        <v>80101</v>
      </c>
      <c r="C116" s="97"/>
      <c r="D116" s="75" t="s">
        <v>96</v>
      </c>
      <c r="E116" s="99">
        <f>SUM(E117:E120)</f>
        <v>0</v>
      </c>
      <c r="F116" s="99">
        <f>SUM(F117:F120)</f>
        <v>198525.4</v>
      </c>
      <c r="G116" s="99">
        <f>SUM(G117:G120)</f>
        <v>187248.38999999998</v>
      </c>
      <c r="H116" s="103">
        <f t="shared" si="5"/>
        <v>94.31961351041227</v>
      </c>
    </row>
    <row r="117" spans="1:8" ht="55.5" customHeight="1">
      <c r="A117" s="97"/>
      <c r="B117" s="97"/>
      <c r="C117" s="97">
        <v>2830</v>
      </c>
      <c r="D117" s="75" t="s">
        <v>443</v>
      </c>
      <c r="E117" s="99">
        <v>0</v>
      </c>
      <c r="F117" s="99">
        <v>17162.09</v>
      </c>
      <c r="G117" s="174">
        <v>16328.41</v>
      </c>
      <c r="H117" s="103">
        <f t="shared" si="5"/>
        <v>95.14231658265398</v>
      </c>
    </row>
    <row r="118" spans="1:8" ht="25.5" customHeight="1">
      <c r="A118" s="97"/>
      <c r="B118" s="97"/>
      <c r="C118" s="97">
        <v>4110</v>
      </c>
      <c r="D118" s="75" t="s">
        <v>267</v>
      </c>
      <c r="E118" s="99">
        <v>0</v>
      </c>
      <c r="F118" s="99">
        <v>289</v>
      </c>
      <c r="G118" s="174">
        <v>255.08</v>
      </c>
      <c r="H118" s="103">
        <f t="shared" si="5"/>
        <v>88.26297577854672</v>
      </c>
    </row>
    <row r="119" spans="1:8" ht="25.5" customHeight="1">
      <c r="A119" s="97"/>
      <c r="B119" s="97"/>
      <c r="C119" s="97">
        <v>4170</v>
      </c>
      <c r="D119" s="75" t="s">
        <v>440</v>
      </c>
      <c r="E119" s="99">
        <v>0</v>
      </c>
      <c r="F119" s="99">
        <v>1676.59</v>
      </c>
      <c r="G119" s="174">
        <v>1483.91</v>
      </c>
      <c r="H119" s="103">
        <f t="shared" si="5"/>
        <v>88.50762559719432</v>
      </c>
    </row>
    <row r="120" spans="1:8" ht="25.5" customHeight="1">
      <c r="A120" s="97"/>
      <c r="B120" s="97"/>
      <c r="C120" s="97">
        <v>4240</v>
      </c>
      <c r="D120" s="75" t="s">
        <v>442</v>
      </c>
      <c r="E120" s="99">
        <v>0</v>
      </c>
      <c r="F120" s="99">
        <v>179397.72</v>
      </c>
      <c r="G120" s="174">
        <v>169180.99</v>
      </c>
      <c r="H120" s="103">
        <f t="shared" si="5"/>
        <v>94.30498336322223</v>
      </c>
    </row>
    <row r="121" spans="1:8" ht="25.5" customHeight="1">
      <c r="A121" s="97"/>
      <c r="B121" s="97">
        <v>80110</v>
      </c>
      <c r="C121" s="97"/>
      <c r="D121" s="75" t="s">
        <v>98</v>
      </c>
      <c r="E121" s="99">
        <f>SUM(E122:E125)</f>
        <v>0</v>
      </c>
      <c r="F121" s="99">
        <f>SUM(F122:F125)</f>
        <v>140296.31</v>
      </c>
      <c r="G121" s="99">
        <f>SUM(G122:G125)</f>
        <v>118194.48000000001</v>
      </c>
      <c r="H121" s="103">
        <f t="shared" si="5"/>
        <v>84.24632123253991</v>
      </c>
    </row>
    <row r="122" spans="1:8" ht="43.5" customHeight="1">
      <c r="A122" s="97"/>
      <c r="B122" s="97"/>
      <c r="C122" s="97">
        <v>2830</v>
      </c>
      <c r="D122" s="75" t="s">
        <v>443</v>
      </c>
      <c r="E122" s="99">
        <v>0</v>
      </c>
      <c r="F122" s="99">
        <v>24133.03</v>
      </c>
      <c r="G122" s="174">
        <v>15860.67</v>
      </c>
      <c r="H122" s="103">
        <f t="shared" si="5"/>
        <v>65.7218343490229</v>
      </c>
    </row>
    <row r="123" spans="1:8" ht="25.5" customHeight="1">
      <c r="A123" s="97"/>
      <c r="B123" s="97"/>
      <c r="C123" s="97">
        <v>4110</v>
      </c>
      <c r="D123" s="75" t="s">
        <v>267</v>
      </c>
      <c r="E123" s="99">
        <v>0</v>
      </c>
      <c r="F123" s="99">
        <v>204</v>
      </c>
      <c r="G123" s="174">
        <v>171.67</v>
      </c>
      <c r="H123" s="103">
        <f t="shared" si="5"/>
        <v>84.15196078431372</v>
      </c>
    </row>
    <row r="124" spans="1:8" ht="25.5" customHeight="1">
      <c r="A124" s="97"/>
      <c r="B124" s="97"/>
      <c r="C124" s="97">
        <v>4170</v>
      </c>
      <c r="D124" s="75" t="s">
        <v>440</v>
      </c>
      <c r="E124" s="99">
        <v>0</v>
      </c>
      <c r="F124" s="99">
        <v>1185.07</v>
      </c>
      <c r="G124" s="174">
        <v>998.57</v>
      </c>
      <c r="H124" s="103">
        <f t="shared" si="5"/>
        <v>84.2625330149274</v>
      </c>
    </row>
    <row r="125" spans="1:8" ht="25.5" customHeight="1">
      <c r="A125" s="97"/>
      <c r="B125" s="97"/>
      <c r="C125" s="97">
        <v>4240</v>
      </c>
      <c r="D125" s="75" t="s">
        <v>442</v>
      </c>
      <c r="E125" s="99">
        <v>0</v>
      </c>
      <c r="F125" s="99">
        <v>114774.21</v>
      </c>
      <c r="G125" s="174">
        <v>101163.57</v>
      </c>
      <c r="H125" s="103">
        <f t="shared" si="5"/>
        <v>88.14137775376541</v>
      </c>
    </row>
    <row r="126" spans="1:8" ht="69.75" customHeight="1">
      <c r="A126" s="97"/>
      <c r="B126" s="97">
        <v>80150</v>
      </c>
      <c r="C126" s="97"/>
      <c r="D126" s="75" t="s">
        <v>602</v>
      </c>
      <c r="E126" s="99">
        <f>SUM(E127:E129)</f>
        <v>0</v>
      </c>
      <c r="F126" s="99">
        <f>SUM(F127:F129)</f>
        <v>5127.35</v>
      </c>
      <c r="G126" s="99">
        <f>SUM(G127:G129)</f>
        <v>2074.12</v>
      </c>
      <c r="H126" s="103">
        <f t="shared" si="5"/>
        <v>40.452085385237986</v>
      </c>
    </row>
    <row r="127" spans="1:8" ht="25.5" customHeight="1">
      <c r="A127" s="97"/>
      <c r="B127" s="97"/>
      <c r="C127" s="97">
        <v>4110</v>
      </c>
      <c r="D127" s="75" t="s">
        <v>267</v>
      </c>
      <c r="E127" s="99">
        <v>0</v>
      </c>
      <c r="F127" s="99">
        <v>8</v>
      </c>
      <c r="G127" s="174">
        <v>3</v>
      </c>
      <c r="H127" s="103">
        <f t="shared" si="5"/>
        <v>37.5</v>
      </c>
    </row>
    <row r="128" spans="1:8" ht="25.5" customHeight="1">
      <c r="A128" s="97"/>
      <c r="B128" s="97"/>
      <c r="C128" s="97">
        <v>4170</v>
      </c>
      <c r="D128" s="75" t="s">
        <v>440</v>
      </c>
      <c r="E128" s="99">
        <v>0</v>
      </c>
      <c r="F128" s="99">
        <v>42.75</v>
      </c>
      <c r="G128" s="174">
        <v>17.52</v>
      </c>
      <c r="H128" s="103">
        <f t="shared" si="5"/>
        <v>40.98245614035088</v>
      </c>
    </row>
    <row r="129" spans="1:8" ht="25.5" customHeight="1">
      <c r="A129" s="97"/>
      <c r="B129" s="97"/>
      <c r="C129" s="97">
        <v>4240</v>
      </c>
      <c r="D129" s="75" t="s">
        <v>442</v>
      </c>
      <c r="E129" s="99">
        <v>0</v>
      </c>
      <c r="F129" s="99">
        <v>5076.6</v>
      </c>
      <c r="G129" s="174">
        <v>2053.6</v>
      </c>
      <c r="H129" s="103">
        <f t="shared" si="5"/>
        <v>40.45227120513729</v>
      </c>
    </row>
    <row r="130" spans="1:8" ht="25.5" customHeight="1">
      <c r="A130" s="71">
        <v>852</v>
      </c>
      <c r="B130" s="71"/>
      <c r="C130" s="71"/>
      <c r="D130" s="105" t="s">
        <v>99</v>
      </c>
      <c r="E130" s="108">
        <f>SUM(E131,E135,E137,E142,E145,E147)</f>
        <v>10263800</v>
      </c>
      <c r="F130" s="108">
        <f>SUM(F131,F135,F137,F142,F145,F147)</f>
        <v>11247349</v>
      </c>
      <c r="G130" s="108">
        <f>SUM(G131,G135,G137,G142,G145,G147)</f>
        <v>11163998.489999998</v>
      </c>
      <c r="H130" s="103">
        <f t="shared" si="5"/>
        <v>99.25893194920864</v>
      </c>
    </row>
    <row r="131" spans="1:8" ht="48" customHeight="1">
      <c r="A131" s="97"/>
      <c r="B131" s="97">
        <v>85212</v>
      </c>
      <c r="C131" s="97"/>
      <c r="D131" s="75" t="s">
        <v>340</v>
      </c>
      <c r="E131" s="99">
        <f>SUM(E132:E134)</f>
        <v>10118000</v>
      </c>
      <c r="F131" s="99">
        <f>SUM(F132:F134)</f>
        <v>10952600</v>
      </c>
      <c r="G131" s="99">
        <f>SUM(G132:G134)</f>
        <v>10878318.86</v>
      </c>
      <c r="H131" s="103">
        <f t="shared" si="5"/>
        <v>99.32179445976297</v>
      </c>
    </row>
    <row r="132" spans="1:8" ht="32.25" customHeight="1">
      <c r="A132" s="97"/>
      <c r="B132" s="97"/>
      <c r="C132" s="97">
        <v>3110</v>
      </c>
      <c r="D132" s="75" t="s">
        <v>273</v>
      </c>
      <c r="E132" s="99">
        <v>9564460</v>
      </c>
      <c r="F132" s="99">
        <v>10074022</v>
      </c>
      <c r="G132" s="256">
        <v>10047376.86</v>
      </c>
      <c r="H132" s="103">
        <f t="shared" si="5"/>
        <v>99.73550643427222</v>
      </c>
    </row>
    <row r="133" spans="1:8" ht="32.25" customHeight="1">
      <c r="A133" s="97"/>
      <c r="B133" s="97"/>
      <c r="C133" s="97">
        <v>4010</v>
      </c>
      <c r="D133" s="75" t="s">
        <v>265</v>
      </c>
      <c r="E133" s="99">
        <v>303540</v>
      </c>
      <c r="F133" s="99">
        <v>274700</v>
      </c>
      <c r="G133" s="256">
        <v>274700</v>
      </c>
      <c r="H133" s="103">
        <f t="shared" si="5"/>
        <v>100</v>
      </c>
    </row>
    <row r="134" spans="1:8" ht="32.25" customHeight="1">
      <c r="A134" s="97"/>
      <c r="B134" s="97"/>
      <c r="C134" s="97">
        <v>4110</v>
      </c>
      <c r="D134" s="75" t="s">
        <v>267</v>
      </c>
      <c r="E134" s="99">
        <v>250000</v>
      </c>
      <c r="F134" s="99">
        <v>603878</v>
      </c>
      <c r="G134" s="256">
        <v>556242</v>
      </c>
      <c r="H134" s="103">
        <f t="shared" si="5"/>
        <v>92.11165169123565</v>
      </c>
    </row>
    <row r="135" spans="1:8" ht="55.5" customHeight="1">
      <c r="A135" s="97"/>
      <c r="B135" s="97">
        <v>85213</v>
      </c>
      <c r="C135" s="97"/>
      <c r="D135" s="75" t="s">
        <v>341</v>
      </c>
      <c r="E135" s="99">
        <f>SUM(E136)</f>
        <v>61800</v>
      </c>
      <c r="F135" s="99">
        <f>SUM(F136)</f>
        <v>110900</v>
      </c>
      <c r="G135" s="174">
        <f>SUM(G136)</f>
        <v>110075</v>
      </c>
      <c r="H135" s="103">
        <f aca="true" t="shared" si="8" ref="H135:H156">G135/F135*100</f>
        <v>99.2560865644725</v>
      </c>
    </row>
    <row r="136" spans="1:8" ht="39" customHeight="1">
      <c r="A136" s="97"/>
      <c r="B136" s="97"/>
      <c r="C136" s="97">
        <v>4130</v>
      </c>
      <c r="D136" s="75" t="s">
        <v>274</v>
      </c>
      <c r="E136" s="99">
        <v>61800</v>
      </c>
      <c r="F136" s="99">
        <v>110900</v>
      </c>
      <c r="G136" s="258">
        <v>110075</v>
      </c>
      <c r="H136" s="103">
        <f t="shared" si="8"/>
        <v>99.2560865644725</v>
      </c>
    </row>
    <row r="137" spans="1:8" ht="39" customHeight="1">
      <c r="A137" s="97"/>
      <c r="B137" s="97">
        <v>85215</v>
      </c>
      <c r="C137" s="97"/>
      <c r="D137" s="75" t="s">
        <v>182</v>
      </c>
      <c r="E137" s="99">
        <f>SUM(E138:E141)</f>
        <v>0</v>
      </c>
      <c r="F137" s="99">
        <f>SUM(F138:F141)</f>
        <v>42596.00000000001</v>
      </c>
      <c r="G137" s="99">
        <f>SUM(G138:G141)</f>
        <v>41384.98</v>
      </c>
      <c r="H137" s="103">
        <f t="shared" si="8"/>
        <v>97.15696309512629</v>
      </c>
    </row>
    <row r="138" spans="1:8" ht="39" customHeight="1">
      <c r="A138" s="97"/>
      <c r="B138" s="97"/>
      <c r="C138" s="97">
        <v>3110</v>
      </c>
      <c r="D138" s="75" t="s">
        <v>273</v>
      </c>
      <c r="E138" s="99">
        <v>0</v>
      </c>
      <c r="F138" s="99">
        <v>41776</v>
      </c>
      <c r="G138" s="256">
        <v>41184.42</v>
      </c>
      <c r="H138" s="103">
        <f t="shared" si="8"/>
        <v>98.5839237839908</v>
      </c>
    </row>
    <row r="139" spans="1:8" ht="39" customHeight="1">
      <c r="A139" s="97"/>
      <c r="B139" s="97"/>
      <c r="C139" s="97">
        <v>4110</v>
      </c>
      <c r="D139" s="75" t="s">
        <v>267</v>
      </c>
      <c r="E139" s="99">
        <v>0</v>
      </c>
      <c r="F139" s="99">
        <v>119.05</v>
      </c>
      <c r="G139" s="256">
        <v>29.12</v>
      </c>
      <c r="H139" s="103">
        <f t="shared" si="8"/>
        <v>24.460310793784128</v>
      </c>
    </row>
    <row r="140" spans="1:8" ht="39" customHeight="1">
      <c r="A140" s="97"/>
      <c r="B140" s="97"/>
      <c r="C140" s="97">
        <v>4120</v>
      </c>
      <c r="D140" s="75" t="s">
        <v>268</v>
      </c>
      <c r="E140" s="99">
        <v>0</v>
      </c>
      <c r="F140" s="99">
        <v>8.4</v>
      </c>
      <c r="G140" s="256">
        <v>2.05</v>
      </c>
      <c r="H140" s="103">
        <f t="shared" si="8"/>
        <v>24.4047619047619</v>
      </c>
    </row>
    <row r="141" spans="1:8" ht="39" customHeight="1">
      <c r="A141" s="97"/>
      <c r="B141" s="97"/>
      <c r="C141" s="97">
        <v>4170</v>
      </c>
      <c r="D141" s="75" t="s">
        <v>440</v>
      </c>
      <c r="E141" s="99">
        <v>0</v>
      </c>
      <c r="F141" s="99">
        <v>692.55</v>
      </c>
      <c r="G141" s="258">
        <v>169.39</v>
      </c>
      <c r="H141" s="103">
        <f t="shared" si="8"/>
        <v>24.458883835102156</v>
      </c>
    </row>
    <row r="142" spans="1:8" ht="33" customHeight="1">
      <c r="A142" s="97"/>
      <c r="B142" s="97">
        <v>85219</v>
      </c>
      <c r="C142" s="97"/>
      <c r="D142" s="75" t="s">
        <v>102</v>
      </c>
      <c r="E142" s="99">
        <f>SUM(E143:E144)</f>
        <v>0</v>
      </c>
      <c r="F142" s="99">
        <f>SUM(F143:F144)</f>
        <v>43618</v>
      </c>
      <c r="G142" s="99">
        <f>SUM(G143:G144)</f>
        <v>43485.54</v>
      </c>
      <c r="H142" s="103">
        <f t="shared" si="8"/>
        <v>99.69631803383923</v>
      </c>
    </row>
    <row r="143" spans="1:8" ht="39" customHeight="1">
      <c r="A143" s="97"/>
      <c r="B143" s="97"/>
      <c r="C143" s="97">
        <v>3110</v>
      </c>
      <c r="D143" s="75" t="s">
        <v>273</v>
      </c>
      <c r="E143" s="99">
        <v>0</v>
      </c>
      <c r="F143" s="99">
        <v>42954</v>
      </c>
      <c r="G143" s="256">
        <v>42842.9</v>
      </c>
      <c r="H143" s="103">
        <f t="shared" si="8"/>
        <v>99.74135121292545</v>
      </c>
    </row>
    <row r="144" spans="1:8" ht="30.75" customHeight="1">
      <c r="A144" s="97"/>
      <c r="B144" s="97"/>
      <c r="C144" s="97">
        <v>4210</v>
      </c>
      <c r="D144" s="75" t="s">
        <v>269</v>
      </c>
      <c r="E144" s="99">
        <v>0</v>
      </c>
      <c r="F144" s="99">
        <v>664</v>
      </c>
      <c r="G144" s="256">
        <v>642.64</v>
      </c>
      <c r="H144" s="103">
        <f t="shared" si="8"/>
        <v>96.78313253012047</v>
      </c>
    </row>
    <row r="145" spans="1:8" ht="34.5" customHeight="1">
      <c r="A145" s="97"/>
      <c r="B145" s="97">
        <v>85228</v>
      </c>
      <c r="C145" s="97"/>
      <c r="D145" s="75" t="s">
        <v>103</v>
      </c>
      <c r="E145" s="99">
        <f>SUM(E146)</f>
        <v>84000</v>
      </c>
      <c r="F145" s="99">
        <f>SUM(F146)</f>
        <v>79300</v>
      </c>
      <c r="G145" s="174">
        <f>SUM(G146)</f>
        <v>79300</v>
      </c>
      <c r="H145" s="103">
        <f t="shared" si="8"/>
        <v>100</v>
      </c>
    </row>
    <row r="146" spans="1:8" ht="30.75" customHeight="1">
      <c r="A146" s="97"/>
      <c r="B146" s="97"/>
      <c r="C146" s="97">
        <v>4300</v>
      </c>
      <c r="D146" s="75" t="s">
        <v>263</v>
      </c>
      <c r="E146" s="99">
        <v>84000</v>
      </c>
      <c r="F146" s="99">
        <v>79300</v>
      </c>
      <c r="G146" s="258">
        <v>79300</v>
      </c>
      <c r="H146" s="103">
        <f t="shared" si="8"/>
        <v>100</v>
      </c>
    </row>
    <row r="147" spans="1:8" ht="30.75" customHeight="1">
      <c r="A147" s="262"/>
      <c r="B147" s="97">
        <v>85295</v>
      </c>
      <c r="C147" s="97"/>
      <c r="D147" s="263" t="s">
        <v>10</v>
      </c>
      <c r="E147" s="99">
        <f>SUM(E148:E152)</f>
        <v>0</v>
      </c>
      <c r="F147" s="99">
        <f>SUM(F148:F152)</f>
        <v>18335</v>
      </c>
      <c r="G147" s="99">
        <f>SUM(G148:G152)</f>
        <v>11434.11</v>
      </c>
      <c r="H147" s="103">
        <f t="shared" si="8"/>
        <v>62.36220343605127</v>
      </c>
    </row>
    <row r="148" spans="1:8" ht="30.75" customHeight="1">
      <c r="A148" s="311"/>
      <c r="B148" s="312"/>
      <c r="C148" s="312">
        <v>3110</v>
      </c>
      <c r="D148" s="313" t="s">
        <v>273</v>
      </c>
      <c r="E148" s="314">
        <v>0</v>
      </c>
      <c r="F148" s="314">
        <v>14587</v>
      </c>
      <c r="G148" s="258">
        <v>10000</v>
      </c>
      <c r="H148" s="103">
        <f t="shared" si="8"/>
        <v>68.55419208884624</v>
      </c>
    </row>
    <row r="149" spans="1:8" ht="30.75" customHeight="1">
      <c r="A149" s="311"/>
      <c r="B149" s="312"/>
      <c r="C149" s="312">
        <v>4210</v>
      </c>
      <c r="D149" s="75" t="s">
        <v>269</v>
      </c>
      <c r="E149" s="314">
        <v>0</v>
      </c>
      <c r="F149" s="314">
        <v>2727</v>
      </c>
      <c r="G149" s="256">
        <v>1134.11</v>
      </c>
      <c r="H149" s="103">
        <f t="shared" si="8"/>
        <v>41.58819215254859</v>
      </c>
    </row>
    <row r="150" spans="1:8" ht="30.75" customHeight="1">
      <c r="A150" s="97"/>
      <c r="B150" s="97"/>
      <c r="C150" s="97">
        <v>4300</v>
      </c>
      <c r="D150" s="75" t="s">
        <v>263</v>
      </c>
      <c r="E150" s="99">
        <v>0</v>
      </c>
      <c r="F150" s="99">
        <v>451</v>
      </c>
      <c r="G150" s="256">
        <v>300</v>
      </c>
      <c r="H150" s="103">
        <f t="shared" si="8"/>
        <v>66.51884700665188</v>
      </c>
    </row>
    <row r="151" spans="1:8" ht="30.75" customHeight="1">
      <c r="A151" s="97"/>
      <c r="B151" s="97"/>
      <c r="C151" s="97">
        <v>4410</v>
      </c>
      <c r="D151" s="75" t="s">
        <v>272</v>
      </c>
      <c r="E151" s="99">
        <v>0</v>
      </c>
      <c r="F151" s="99">
        <v>70</v>
      </c>
      <c r="G151" s="256">
        <v>0</v>
      </c>
      <c r="H151" s="103">
        <f t="shared" si="8"/>
        <v>0</v>
      </c>
    </row>
    <row r="152" spans="1:8" ht="30.75" customHeight="1">
      <c r="A152" s="97"/>
      <c r="B152" s="97"/>
      <c r="C152" s="97">
        <v>4700</v>
      </c>
      <c r="D152" s="75" t="s">
        <v>444</v>
      </c>
      <c r="E152" s="99">
        <v>0</v>
      </c>
      <c r="F152" s="99">
        <v>500</v>
      </c>
      <c r="G152" s="256">
        <v>0</v>
      </c>
      <c r="H152" s="103">
        <f t="shared" si="8"/>
        <v>0</v>
      </c>
    </row>
    <row r="153" spans="1:8" ht="30.75" customHeight="1">
      <c r="A153" s="71">
        <v>853</v>
      </c>
      <c r="B153" s="71"/>
      <c r="C153" s="71"/>
      <c r="D153" s="573" t="s">
        <v>183</v>
      </c>
      <c r="E153" s="99">
        <f aca="true" t="shared" si="9" ref="E153:G154">SUM(E154)</f>
        <v>0</v>
      </c>
      <c r="F153" s="99">
        <f t="shared" si="9"/>
        <v>15947</v>
      </c>
      <c r="G153" s="99">
        <f t="shared" si="9"/>
        <v>15947</v>
      </c>
      <c r="H153" s="103">
        <f t="shared" si="8"/>
        <v>100</v>
      </c>
    </row>
    <row r="154" spans="1:8" ht="30.75" customHeight="1">
      <c r="A154" s="97"/>
      <c r="B154" s="97">
        <v>85334</v>
      </c>
      <c r="C154" s="97"/>
      <c r="D154" s="75" t="s">
        <v>412</v>
      </c>
      <c r="E154" s="99">
        <f t="shared" si="9"/>
        <v>0</v>
      </c>
      <c r="F154" s="99">
        <f t="shared" si="9"/>
        <v>15947</v>
      </c>
      <c r="G154" s="99">
        <f t="shared" si="9"/>
        <v>15947</v>
      </c>
      <c r="H154" s="103">
        <f t="shared" si="8"/>
        <v>100</v>
      </c>
    </row>
    <row r="155" spans="1:8" ht="30.75" customHeight="1">
      <c r="A155" s="97"/>
      <c r="B155" s="97"/>
      <c r="C155" s="97">
        <v>4270</v>
      </c>
      <c r="D155" s="75" t="s">
        <v>271</v>
      </c>
      <c r="E155" s="99">
        <v>0</v>
      </c>
      <c r="F155" s="99">
        <v>15947</v>
      </c>
      <c r="G155" s="256">
        <v>15947</v>
      </c>
      <c r="H155" s="103">
        <f t="shared" si="8"/>
        <v>100</v>
      </c>
    </row>
    <row r="156" spans="1:8" ht="36.75" customHeight="1">
      <c r="A156" s="566"/>
      <c r="B156" s="567"/>
      <c r="C156" s="567"/>
      <c r="D156" s="568" t="s">
        <v>260</v>
      </c>
      <c r="E156" s="569">
        <f>SUM(E153,E130,E115,E112,E109,E78,E68,E64)</f>
        <v>10785650</v>
      </c>
      <c r="F156" s="569">
        <f>SUM(F153,F130,F115,F112,F109,F78,F68,F64)</f>
        <v>12460995.870000001</v>
      </c>
      <c r="G156" s="569">
        <f>SUM(G153,G130,G115,G112,G109,G78,G68,G64)</f>
        <v>12336931.93</v>
      </c>
      <c r="H156" s="572">
        <f t="shared" si="8"/>
        <v>99.00438182233341</v>
      </c>
    </row>
    <row r="157" spans="5:7" ht="27.75" customHeight="1">
      <c r="E157" s="162"/>
      <c r="G157" s="250"/>
    </row>
    <row r="158" spans="3:7" ht="28.5" customHeight="1">
      <c r="C158" s="337"/>
      <c r="E158" s="162"/>
      <c r="G158" s="250"/>
    </row>
    <row r="159" spans="5:7" ht="10.5">
      <c r="E159" s="162"/>
      <c r="G159" s="250"/>
    </row>
    <row r="160" spans="5:7" ht="10.5">
      <c r="E160" s="162"/>
      <c r="G160" s="250"/>
    </row>
    <row r="161" spans="5:7" ht="10.5">
      <c r="E161" s="162"/>
      <c r="G161" s="250"/>
    </row>
    <row r="162" spans="5:7" ht="10.5">
      <c r="E162" s="162"/>
      <c r="G162" s="250"/>
    </row>
    <row r="163" spans="5:7" ht="10.5">
      <c r="E163" s="162"/>
      <c r="G163" s="250"/>
    </row>
    <row r="164" spans="5:7" ht="10.5">
      <c r="E164" s="162"/>
      <c r="G164" s="250"/>
    </row>
    <row r="165" spans="5:7" ht="10.5">
      <c r="E165" s="162"/>
      <c r="G165" s="250"/>
    </row>
    <row r="166" spans="5:7" ht="10.5">
      <c r="E166" s="162"/>
      <c r="G166" s="250"/>
    </row>
    <row r="167" spans="5:7" ht="10.5">
      <c r="E167" s="162"/>
      <c r="G167" s="250"/>
    </row>
    <row r="168" spans="5:7" ht="10.5">
      <c r="E168" s="162"/>
      <c r="G168" s="250"/>
    </row>
    <row r="169" spans="5:7" ht="10.5">
      <c r="E169" s="162"/>
      <c r="G169" s="250"/>
    </row>
    <row r="170" spans="5:7" ht="10.5">
      <c r="E170" s="162"/>
      <c r="G170" s="250"/>
    </row>
    <row r="171" spans="5:7" ht="10.5">
      <c r="E171" s="162"/>
      <c r="G171" s="250"/>
    </row>
    <row r="172" spans="5:7" ht="10.5">
      <c r="E172" s="162"/>
      <c r="G172" s="250"/>
    </row>
    <row r="173" spans="5:7" ht="10.5">
      <c r="E173" s="162"/>
      <c r="G173" s="250"/>
    </row>
    <row r="174" spans="5:7" ht="10.5">
      <c r="E174" s="162"/>
      <c r="G174" s="250"/>
    </row>
    <row r="175" spans="5:7" ht="10.5">
      <c r="E175" s="162"/>
      <c r="G175" s="250"/>
    </row>
    <row r="176" spans="5:7" ht="10.5">
      <c r="E176" s="162"/>
      <c r="G176" s="250"/>
    </row>
    <row r="177" spans="5:7" ht="10.5">
      <c r="E177" s="162"/>
      <c r="G177" s="250"/>
    </row>
    <row r="178" spans="5:7" ht="10.5">
      <c r="E178" s="162"/>
      <c r="G178" s="250"/>
    </row>
    <row r="179" spans="5:7" ht="10.5">
      <c r="E179" s="162"/>
      <c r="G179" s="250"/>
    </row>
    <row r="180" spans="5:7" ht="10.5">
      <c r="E180" s="162"/>
      <c r="G180" s="250"/>
    </row>
    <row r="181" spans="5:7" ht="10.5">
      <c r="E181" s="162"/>
      <c r="G181" s="250"/>
    </row>
    <row r="182" spans="5:7" ht="10.5">
      <c r="E182" s="162"/>
      <c r="G182" s="250"/>
    </row>
    <row r="183" spans="5:7" ht="10.5">
      <c r="E183" s="162"/>
      <c r="G183" s="250"/>
    </row>
    <row r="184" spans="5:7" ht="10.5">
      <c r="E184" s="162"/>
      <c r="G184" s="250"/>
    </row>
    <row r="185" spans="5:7" ht="10.5">
      <c r="E185" s="162"/>
      <c r="G185" s="250"/>
    </row>
    <row r="186" spans="5:7" ht="10.5">
      <c r="E186" s="162"/>
      <c r="G186" s="250"/>
    </row>
    <row r="187" spans="5:7" ht="10.5">
      <c r="E187" s="162"/>
      <c r="G187" s="250"/>
    </row>
    <row r="188" spans="5:7" ht="10.5">
      <c r="E188" s="162"/>
      <c r="G188" s="250"/>
    </row>
    <row r="189" spans="5:7" ht="10.5">
      <c r="E189" s="162"/>
      <c r="G189" s="250"/>
    </row>
    <row r="190" spans="5:7" ht="10.5">
      <c r="E190" s="162"/>
      <c r="G190" s="250"/>
    </row>
    <row r="191" spans="5:7" ht="10.5">
      <c r="E191" s="162"/>
      <c r="G191" s="250"/>
    </row>
    <row r="192" spans="5:7" ht="10.5">
      <c r="E192" s="162"/>
      <c r="G192" s="250"/>
    </row>
    <row r="193" spans="5:7" ht="10.5">
      <c r="E193" s="162"/>
      <c r="G193" s="250"/>
    </row>
    <row r="194" spans="5:7" ht="10.5">
      <c r="E194" s="162"/>
      <c r="G194" s="250"/>
    </row>
    <row r="195" spans="5:7" ht="10.5">
      <c r="E195" s="162"/>
      <c r="G195" s="250"/>
    </row>
    <row r="196" spans="5:7" ht="10.5">
      <c r="E196" s="162"/>
      <c r="G196" s="250"/>
    </row>
    <row r="197" spans="5:7" ht="10.5">
      <c r="E197" s="162"/>
      <c r="G197" s="251"/>
    </row>
    <row r="198" spans="5:7" ht="10.5">
      <c r="E198" s="162"/>
      <c r="G198" s="251"/>
    </row>
    <row r="199" ht="10.5">
      <c r="G199" s="251"/>
    </row>
    <row r="200" ht="10.5">
      <c r="G200" s="251"/>
    </row>
  </sheetData>
  <sheetProtection/>
  <printOptions/>
  <pageMargins left="0.7874015748031497" right="0.7874015748031497" top="0.7874015748031497" bottom="1.0236220472440944" header="0.5118110236220472" footer="0.7874015748031497"/>
  <pageSetup firstPageNumber="146" useFirstPageNumber="1"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20" sqref="A19:E20"/>
    </sheetView>
  </sheetViews>
  <sheetFormatPr defaultColWidth="9.00390625" defaultRowHeight="12.75"/>
  <cols>
    <col min="1" max="1" width="6.140625" style="3" customWidth="1"/>
    <col min="2" max="2" width="8.8515625" style="3" customWidth="1"/>
    <col min="3" max="3" width="34.8515625" style="3" customWidth="1"/>
    <col min="4" max="4" width="19.140625" style="3" customWidth="1"/>
    <col min="5" max="5" width="16.8515625" style="3" customWidth="1"/>
    <col min="6" max="6" width="13.8515625" style="3" customWidth="1"/>
    <col min="7" max="7" width="12.140625" style="3" customWidth="1"/>
    <col min="8" max="16384" width="9.00390625" style="3" customWidth="1"/>
  </cols>
  <sheetData>
    <row r="1" spans="1:6" s="14" customFormat="1" ht="15">
      <c r="A1" s="13" t="s">
        <v>419</v>
      </c>
      <c r="C1" s="20"/>
      <c r="D1" s="20"/>
      <c r="E1" s="20"/>
      <c r="F1" s="20"/>
    </row>
    <row r="2" spans="1:6" s="18" customFormat="1" ht="15">
      <c r="A2" s="13" t="s">
        <v>378</v>
      </c>
      <c r="D2" s="13"/>
      <c r="E2" s="13"/>
      <c r="F2" s="13"/>
    </row>
    <row r="3" ht="15">
      <c r="F3" s="15" t="s">
        <v>275</v>
      </c>
    </row>
    <row r="4" spans="1:7" ht="22.5" customHeight="1">
      <c r="A4" s="21"/>
      <c r="B4" s="22"/>
      <c r="C4" s="22"/>
      <c r="D4" s="23" t="s">
        <v>276</v>
      </c>
      <c r="E4" s="22"/>
      <c r="F4" s="22"/>
      <c r="G4" s="24"/>
    </row>
    <row r="5" spans="1:7" ht="10.5">
      <c r="A5" s="574" t="s">
        <v>1</v>
      </c>
      <c r="B5" s="574" t="s">
        <v>158</v>
      </c>
      <c r="C5" s="574" t="s">
        <v>3</v>
      </c>
      <c r="D5" s="575" t="s">
        <v>262</v>
      </c>
      <c r="E5" s="576"/>
      <c r="F5" s="575" t="s">
        <v>5</v>
      </c>
      <c r="G5" s="576"/>
    </row>
    <row r="6" spans="1:7" ht="10.5">
      <c r="A6" s="577"/>
      <c r="B6" s="577"/>
      <c r="C6" s="577"/>
      <c r="D6" s="578" t="s">
        <v>207</v>
      </c>
      <c r="E6" s="579" t="s">
        <v>213</v>
      </c>
      <c r="F6" s="578" t="s">
        <v>207</v>
      </c>
      <c r="G6" s="580" t="s">
        <v>277</v>
      </c>
    </row>
    <row r="7" spans="1:7" ht="10.5">
      <c r="A7" s="581"/>
      <c r="B7" s="581"/>
      <c r="C7" s="581"/>
      <c r="D7" s="582"/>
      <c r="E7" s="582" t="s">
        <v>278</v>
      </c>
      <c r="F7" s="582"/>
      <c r="G7" s="583" t="s">
        <v>278</v>
      </c>
    </row>
    <row r="8" spans="1:7" ht="10.5">
      <c r="A8" s="25">
        <v>700</v>
      </c>
      <c r="B8" s="25"/>
      <c r="C8" s="26" t="s">
        <v>22</v>
      </c>
      <c r="D8" s="27"/>
      <c r="E8" s="27"/>
      <c r="F8" s="27"/>
      <c r="G8" s="28"/>
    </row>
    <row r="9" spans="1:7" ht="32.25" customHeight="1">
      <c r="A9" s="29"/>
      <c r="B9" s="30">
        <v>70001</v>
      </c>
      <c r="C9" s="31" t="s">
        <v>23</v>
      </c>
      <c r="D9" s="32">
        <v>16205552</v>
      </c>
      <c r="E9" s="32">
        <v>1100000</v>
      </c>
      <c r="F9" s="32">
        <v>16232496.8</v>
      </c>
      <c r="G9" s="62">
        <v>1085950.37</v>
      </c>
    </row>
    <row r="10" spans="1:7" ht="17.25" customHeight="1">
      <c r="A10" s="33" t="s">
        <v>279</v>
      </c>
      <c r="B10" s="34"/>
      <c r="C10" s="28"/>
      <c r="D10" s="35">
        <v>397260</v>
      </c>
      <c r="E10" s="35"/>
      <c r="F10" s="35">
        <v>374332.49</v>
      </c>
      <c r="G10" s="36"/>
    </row>
    <row r="11" spans="1:7" ht="15" customHeight="1">
      <c r="A11" s="37" t="s">
        <v>280</v>
      </c>
      <c r="B11" s="38"/>
      <c r="C11" s="39"/>
      <c r="D11" s="40"/>
      <c r="E11" s="40"/>
      <c r="F11" s="41"/>
      <c r="G11" s="42"/>
    </row>
    <row r="12" spans="1:7" ht="10.5">
      <c r="A12" s="43"/>
      <c r="B12" s="44"/>
      <c r="C12" s="28"/>
      <c r="D12" s="35"/>
      <c r="E12" s="35"/>
      <c r="F12" s="27"/>
      <c r="G12" s="36"/>
    </row>
    <row r="13" spans="1:7" ht="10.5">
      <c r="A13" s="45"/>
      <c r="B13" s="38" t="s">
        <v>281</v>
      </c>
      <c r="C13" s="39"/>
      <c r="D13" s="40">
        <f>SUM(D9:D10)</f>
        <v>16602812</v>
      </c>
      <c r="E13" s="40"/>
      <c r="F13" s="40">
        <f>SUM(F9:F10)</f>
        <v>16606829.290000001</v>
      </c>
      <c r="G13" s="42"/>
    </row>
    <row r="14" spans="1:8" s="52" customFormat="1" ht="10.5">
      <c r="A14" s="46"/>
      <c r="B14" s="46"/>
      <c r="C14" s="46"/>
      <c r="D14" s="47"/>
      <c r="E14" s="48"/>
      <c r="F14" s="49"/>
      <c r="G14" s="50"/>
      <c r="H14" s="51"/>
    </row>
    <row r="15" spans="1:8" s="52" customFormat="1" ht="10.5">
      <c r="A15" s="46"/>
      <c r="B15" s="46"/>
      <c r="C15" s="46"/>
      <c r="D15" s="47"/>
      <c r="E15" s="48"/>
      <c r="F15" s="49"/>
      <c r="G15" s="50"/>
      <c r="H15" s="51"/>
    </row>
    <row r="16" spans="1:8" s="52" customFormat="1" ht="10.5">
      <c r="A16" s="46"/>
      <c r="B16" s="46"/>
      <c r="C16" s="46"/>
      <c r="D16" s="47"/>
      <c r="E16" s="48"/>
      <c r="F16" s="49"/>
      <c r="G16" s="50"/>
      <c r="H16" s="51"/>
    </row>
    <row r="17" spans="1:8" s="52" customFormat="1" ht="10.5">
      <c r="A17" s="46"/>
      <c r="B17" s="46"/>
      <c r="C17" s="46"/>
      <c r="D17" s="47"/>
      <c r="E17" s="48"/>
      <c r="F17" s="49"/>
      <c r="G17" s="50"/>
      <c r="H17" s="51"/>
    </row>
    <row r="18" spans="1:5" s="2" customFormat="1" ht="15">
      <c r="A18" s="21"/>
      <c r="B18" s="22"/>
      <c r="C18" s="53" t="s">
        <v>399</v>
      </c>
      <c r="D18" s="54"/>
      <c r="E18" s="24"/>
    </row>
    <row r="19" spans="1:5" ht="10.5">
      <c r="A19" s="574" t="s">
        <v>1</v>
      </c>
      <c r="B19" s="574" t="s">
        <v>158</v>
      </c>
      <c r="C19" s="574" t="s">
        <v>3</v>
      </c>
      <c r="D19" s="584" t="s">
        <v>262</v>
      </c>
      <c r="E19" s="574" t="s">
        <v>5</v>
      </c>
    </row>
    <row r="20" spans="1:5" ht="10.5">
      <c r="A20" s="585"/>
      <c r="B20" s="585"/>
      <c r="C20" s="585"/>
      <c r="D20" s="586"/>
      <c r="E20" s="586"/>
    </row>
    <row r="21" spans="1:5" ht="10.5">
      <c r="A21" s="25">
        <v>700</v>
      </c>
      <c r="B21" s="25"/>
      <c r="C21" s="26" t="s">
        <v>22</v>
      </c>
      <c r="D21" s="27"/>
      <c r="E21" s="27"/>
    </row>
    <row r="22" spans="1:5" ht="10.5">
      <c r="A22" s="25"/>
      <c r="B22" s="25"/>
      <c r="C22" s="26"/>
      <c r="D22" s="72"/>
      <c r="E22" s="27"/>
    </row>
    <row r="23" spans="1:5" ht="18" customHeight="1">
      <c r="A23" s="29"/>
      <c r="B23" s="29">
        <v>70001</v>
      </c>
      <c r="C23" s="19" t="s">
        <v>23</v>
      </c>
      <c r="D23" s="40">
        <v>15769075</v>
      </c>
      <c r="E23" s="40">
        <v>16057063.37</v>
      </c>
    </row>
    <row r="24" spans="1:5" ht="29.25" customHeight="1">
      <c r="A24" s="31"/>
      <c r="B24" s="73"/>
      <c r="C24" s="31" t="s">
        <v>282</v>
      </c>
      <c r="D24" s="74">
        <v>430000</v>
      </c>
      <c r="E24" s="74">
        <v>336579</v>
      </c>
    </row>
    <row r="25" spans="1:5" ht="15" customHeight="1">
      <c r="A25" s="33" t="s">
        <v>283</v>
      </c>
      <c r="B25" s="34"/>
      <c r="C25" s="28"/>
      <c r="D25" s="35">
        <v>403737</v>
      </c>
      <c r="E25" s="35">
        <v>213186.92</v>
      </c>
    </row>
    <row r="26" spans="1:5" ht="11.25" customHeight="1">
      <c r="A26" s="37" t="s">
        <v>280</v>
      </c>
      <c r="B26" s="38"/>
      <c r="C26" s="39"/>
      <c r="D26" s="40"/>
      <c r="E26" s="41"/>
    </row>
    <row r="27" spans="1:5" ht="10.5">
      <c r="A27" s="43"/>
      <c r="B27" s="44"/>
      <c r="C27" s="28"/>
      <c r="D27" s="35"/>
      <c r="E27" s="27"/>
    </row>
    <row r="28" spans="1:5" ht="10.5">
      <c r="A28" s="45"/>
      <c r="B28" s="38" t="s">
        <v>281</v>
      </c>
      <c r="C28" s="39"/>
      <c r="D28" s="40">
        <f>SUM(D23:D25)</f>
        <v>16602812</v>
      </c>
      <c r="E28" s="40">
        <f>SUM(E23:E25)</f>
        <v>16606829.29</v>
      </c>
    </row>
    <row r="29" spans="1:5" ht="18" customHeight="1">
      <c r="A29" s="77"/>
      <c r="B29" s="77"/>
      <c r="C29" s="77" t="s">
        <v>608</v>
      </c>
      <c r="D29" s="193">
        <v>0</v>
      </c>
      <c r="E29" s="254">
        <v>22290.6</v>
      </c>
    </row>
    <row r="30" ht="10.5">
      <c r="D30" s="55"/>
    </row>
    <row r="31" ht="10.5">
      <c r="D31" s="55"/>
    </row>
    <row r="32" ht="10.5">
      <c r="D32" s="55"/>
    </row>
    <row r="33" ht="10.5">
      <c r="D33" s="55"/>
    </row>
    <row r="34" ht="10.5">
      <c r="D34" s="55"/>
    </row>
    <row r="35" ht="10.5">
      <c r="D35" s="56"/>
    </row>
    <row r="36" ht="10.5">
      <c r="D36" s="56"/>
    </row>
    <row r="37" ht="10.5">
      <c r="D37" s="56"/>
    </row>
    <row r="38" ht="10.5">
      <c r="D38" s="56"/>
    </row>
    <row r="39" ht="10.5">
      <c r="D39" s="56"/>
    </row>
    <row r="40" ht="10.5">
      <c r="D40" s="56"/>
    </row>
    <row r="41" ht="10.5">
      <c r="D41" s="56"/>
    </row>
    <row r="42" ht="10.5">
      <c r="D42" s="56"/>
    </row>
    <row r="43" ht="10.5">
      <c r="D43" s="56"/>
    </row>
    <row r="44" ht="10.5">
      <c r="D44" s="56"/>
    </row>
    <row r="45" ht="10.5">
      <c r="D45" s="56"/>
    </row>
    <row r="46" ht="10.5">
      <c r="D46" s="56"/>
    </row>
    <row r="47" ht="10.5">
      <c r="D47" s="56"/>
    </row>
    <row r="48" ht="10.5">
      <c r="D48" s="56"/>
    </row>
    <row r="49" ht="10.5">
      <c r="D49" s="56"/>
    </row>
    <row r="50" ht="10.5">
      <c r="D50" s="56"/>
    </row>
    <row r="51" ht="10.5">
      <c r="D51" s="56"/>
    </row>
    <row r="52" ht="10.5">
      <c r="D52" s="56"/>
    </row>
    <row r="53" ht="10.5">
      <c r="D53" s="56"/>
    </row>
    <row r="54" ht="10.5">
      <c r="D54" s="56"/>
    </row>
    <row r="55" ht="10.5">
      <c r="D55" s="56"/>
    </row>
    <row r="56" ht="10.5">
      <c r="D56" s="56"/>
    </row>
    <row r="57" ht="10.5">
      <c r="D57" s="56"/>
    </row>
    <row r="58" ht="10.5">
      <c r="D58" s="56"/>
    </row>
    <row r="59" ht="10.5">
      <c r="D59" s="56"/>
    </row>
    <row r="60" ht="10.5">
      <c r="D60" s="56"/>
    </row>
    <row r="61" ht="10.5">
      <c r="D61" s="56"/>
    </row>
    <row r="62" ht="10.5">
      <c r="D62" s="56"/>
    </row>
    <row r="63" ht="10.5">
      <c r="D63" s="56"/>
    </row>
    <row r="64" ht="10.5">
      <c r="D64" s="56"/>
    </row>
    <row r="65" ht="10.5">
      <c r="D65" s="56"/>
    </row>
    <row r="66" ht="10.5">
      <c r="D66" s="56"/>
    </row>
    <row r="67" ht="10.5">
      <c r="D67" s="56"/>
    </row>
    <row r="68" ht="10.5">
      <c r="D68" s="56"/>
    </row>
    <row r="69" ht="10.5">
      <c r="D69" s="56"/>
    </row>
  </sheetData>
  <sheetProtection/>
  <printOptions/>
  <pageMargins left="0.7874015748031497" right="0.7874015748031497" top="0.7874015748031497" bottom="1.0236220472440944" header="0.5118110236220472" footer="0.7874015748031497"/>
  <pageSetup firstPageNumber="158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epalus</cp:lastModifiedBy>
  <cp:lastPrinted>2016-03-30T07:40:32Z</cp:lastPrinted>
  <dcterms:created xsi:type="dcterms:W3CDTF">2007-03-12T07:12:05Z</dcterms:created>
  <dcterms:modified xsi:type="dcterms:W3CDTF">2016-03-30T07:41:05Z</dcterms:modified>
  <cp:category/>
  <cp:version/>
  <cp:contentType/>
  <cp:contentStatus/>
  <cp:revision>38</cp:revision>
</cp:coreProperties>
</file>